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URI2\Share\4教宣\4.5ホームページ\2019-2022\data\"/>
    </mc:Choice>
  </mc:AlternateContent>
  <xr:revisionPtr revIDLastSave="0" documentId="13_ncr:1_{A55D51F8-6743-40E5-B790-BB8485EEB0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安全運転実態調査" sheetId="3" r:id="rId1"/>
    <sheet name="調査の方法" sheetId="15" r:id="rId2"/>
  </sheets>
  <definedNames>
    <definedName name="_xlnm.Print_Area" localSheetId="0">安全運転実態調査!$A$1:$S$273</definedName>
    <definedName name="_xlnm.Print_Titles" localSheetId="0">安全運転実態調査!$2:$6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3" l="1"/>
  <c r="J51" i="3"/>
  <c r="K51" i="3"/>
  <c r="L51" i="3"/>
  <c r="M51" i="3"/>
  <c r="N51" i="3"/>
  <c r="Q51" i="3"/>
  <c r="I52" i="3"/>
  <c r="J52" i="3"/>
  <c r="K52" i="3"/>
  <c r="L52" i="3"/>
  <c r="M52" i="3"/>
  <c r="N52" i="3"/>
  <c r="Q52" i="3"/>
  <c r="Q131" i="3"/>
  <c r="N131" i="3"/>
  <c r="M131" i="3"/>
  <c r="L131" i="3"/>
  <c r="K131" i="3"/>
  <c r="J131" i="3"/>
  <c r="I131" i="3"/>
  <c r="Q87" i="3"/>
  <c r="N87" i="3"/>
  <c r="M87" i="3"/>
  <c r="L87" i="3"/>
  <c r="K87" i="3"/>
  <c r="J87" i="3"/>
  <c r="I87" i="3"/>
  <c r="Q43" i="3"/>
  <c r="N43" i="3"/>
  <c r="M43" i="3"/>
  <c r="L43" i="3"/>
  <c r="K43" i="3"/>
  <c r="J43" i="3"/>
  <c r="I43" i="3"/>
  <c r="N262" i="3" l="1"/>
  <c r="M262" i="3"/>
  <c r="L262" i="3"/>
  <c r="K262" i="3"/>
  <c r="J262" i="3"/>
  <c r="I262" i="3"/>
  <c r="Q218" i="3"/>
  <c r="N218" i="3"/>
  <c r="M218" i="3"/>
  <c r="L218" i="3"/>
  <c r="K218" i="3"/>
  <c r="J218" i="3"/>
  <c r="I218" i="3"/>
  <c r="Q174" i="3"/>
  <c r="N174" i="3"/>
  <c r="M174" i="3"/>
  <c r="L174" i="3"/>
  <c r="K174" i="3"/>
  <c r="J174" i="3"/>
  <c r="I174" i="3"/>
  <c r="Q86" i="3"/>
  <c r="N86" i="3"/>
  <c r="M86" i="3"/>
  <c r="L86" i="3"/>
  <c r="K86" i="3"/>
  <c r="J86" i="3"/>
  <c r="I86" i="3"/>
  <c r="K42" i="3"/>
  <c r="Q42" i="3"/>
  <c r="N42" i="3"/>
  <c r="M42" i="3"/>
  <c r="L42" i="3"/>
  <c r="J42" i="3"/>
  <c r="I42" i="3"/>
  <c r="Q262" i="3" l="1"/>
  <c r="K261" i="3"/>
  <c r="I85" i="3"/>
  <c r="I261" i="3"/>
  <c r="N261" i="3"/>
  <c r="M261" i="3"/>
  <c r="L261" i="3"/>
  <c r="J261" i="3"/>
  <c r="N184" i="3"/>
  <c r="N183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183" i="3"/>
  <c r="K217" i="3"/>
  <c r="L217" i="3"/>
  <c r="J217" i="3"/>
  <c r="I217" i="3"/>
  <c r="N173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39" i="3"/>
  <c r="M167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8" i="3"/>
  <c r="M169" i="3"/>
  <c r="M170" i="3"/>
  <c r="M171" i="3"/>
  <c r="M172" i="3"/>
  <c r="M173" i="3"/>
  <c r="M139" i="3"/>
  <c r="L173" i="3"/>
  <c r="K173" i="3"/>
  <c r="J173" i="3"/>
  <c r="I173" i="3"/>
  <c r="M117" i="3"/>
  <c r="N103" i="3"/>
  <c r="N96" i="3"/>
  <c r="N97" i="3"/>
  <c r="N98" i="3"/>
  <c r="N99" i="3"/>
  <c r="N100" i="3"/>
  <c r="N101" i="3"/>
  <c r="N102" i="3"/>
  <c r="N104" i="3"/>
  <c r="N105" i="3"/>
  <c r="N106" i="3"/>
  <c r="N107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3" i="3"/>
  <c r="N124" i="3"/>
  <c r="N125" i="3"/>
  <c r="N126" i="3"/>
  <c r="N127" i="3"/>
  <c r="N128" i="3"/>
  <c r="N129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9" i="3"/>
  <c r="M110" i="3"/>
  <c r="M111" i="3"/>
  <c r="M112" i="3"/>
  <c r="M113" i="3"/>
  <c r="M114" i="3"/>
  <c r="M115" i="3"/>
  <c r="M116" i="3"/>
  <c r="M118" i="3"/>
  <c r="M119" i="3"/>
  <c r="M120" i="3"/>
  <c r="M121" i="3"/>
  <c r="M123" i="3"/>
  <c r="M124" i="3"/>
  <c r="M125" i="3"/>
  <c r="M126" i="3"/>
  <c r="M127" i="3"/>
  <c r="M128" i="3"/>
  <c r="M129" i="3"/>
  <c r="N95" i="3"/>
  <c r="M95" i="3"/>
  <c r="L129" i="3"/>
  <c r="K129" i="3"/>
  <c r="J129" i="3"/>
  <c r="I129" i="3"/>
  <c r="L85" i="3"/>
  <c r="M85" i="3"/>
  <c r="N85" i="3"/>
  <c r="N69" i="3"/>
  <c r="N68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67" i="3"/>
  <c r="K85" i="3"/>
  <c r="J85" i="3"/>
  <c r="Q217" i="3"/>
  <c r="Q173" i="3"/>
  <c r="Q129" i="3"/>
  <c r="Q85" i="3"/>
  <c r="Q41" i="3"/>
  <c r="N22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8" i="3"/>
  <c r="N7" i="3"/>
  <c r="M41" i="3"/>
  <c r="M27" i="3"/>
  <c r="M11" i="3"/>
  <c r="M10" i="3"/>
  <c r="M9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8" i="3"/>
  <c r="M7" i="3"/>
  <c r="L41" i="3"/>
  <c r="K41" i="3"/>
  <c r="J41" i="3"/>
  <c r="I41" i="3"/>
  <c r="N260" i="3"/>
  <c r="M260" i="3"/>
  <c r="Q216" i="3"/>
  <c r="M84" i="3"/>
  <c r="M259" i="3"/>
  <c r="N259" i="3"/>
  <c r="L215" i="3"/>
  <c r="K215" i="3"/>
  <c r="J215" i="3"/>
  <c r="I215" i="3"/>
  <c r="L171" i="3"/>
  <c r="K171" i="3"/>
  <c r="J171" i="3"/>
  <c r="I171" i="3"/>
  <c r="L127" i="3"/>
  <c r="K127" i="3"/>
  <c r="J127" i="3"/>
  <c r="I127" i="3"/>
  <c r="M83" i="3"/>
  <c r="L83" i="3"/>
  <c r="K83" i="3"/>
  <c r="J83" i="3"/>
  <c r="I83" i="3"/>
  <c r="Q127" i="3"/>
  <c r="Q171" i="3"/>
  <c r="Q215" i="3"/>
  <c r="Q83" i="3"/>
  <c r="L39" i="3"/>
  <c r="K39" i="3"/>
  <c r="J39" i="3"/>
  <c r="I39" i="3"/>
  <c r="N258" i="3"/>
  <c r="M258" i="3"/>
  <c r="N257" i="3"/>
  <c r="M257" i="3"/>
  <c r="N256" i="3"/>
  <c r="M256" i="3"/>
  <c r="N255" i="3"/>
  <c r="M255" i="3"/>
  <c r="N254" i="3"/>
  <c r="M254" i="3"/>
  <c r="N253" i="3"/>
  <c r="M253" i="3"/>
  <c r="N252" i="3"/>
  <c r="M252" i="3"/>
  <c r="N251" i="3"/>
  <c r="M251" i="3"/>
  <c r="N250" i="3"/>
  <c r="M250" i="3"/>
  <c r="N249" i="3"/>
  <c r="M249" i="3"/>
  <c r="N248" i="3"/>
  <c r="M248" i="3"/>
  <c r="N247" i="3"/>
  <c r="M247" i="3"/>
  <c r="N246" i="3"/>
  <c r="M246" i="3"/>
  <c r="N245" i="3"/>
  <c r="M245" i="3"/>
  <c r="N244" i="3"/>
  <c r="M244" i="3"/>
  <c r="N243" i="3"/>
  <c r="M243" i="3"/>
  <c r="N242" i="3"/>
  <c r="M242" i="3"/>
  <c r="N241" i="3"/>
  <c r="M241" i="3"/>
  <c r="N240" i="3"/>
  <c r="M240" i="3"/>
  <c r="N239" i="3"/>
  <c r="M239" i="3"/>
  <c r="N238" i="3"/>
  <c r="M238" i="3"/>
  <c r="N237" i="3"/>
  <c r="M237" i="3"/>
  <c r="N236" i="3"/>
  <c r="M236" i="3"/>
  <c r="N235" i="3"/>
  <c r="M235" i="3"/>
  <c r="N234" i="3"/>
  <c r="M234" i="3"/>
  <c r="N233" i="3"/>
  <c r="M233" i="3"/>
  <c r="N232" i="3"/>
  <c r="M232" i="3"/>
  <c r="N231" i="3"/>
  <c r="M231" i="3"/>
  <c r="N230" i="3"/>
  <c r="M230" i="3"/>
  <c r="N229" i="3"/>
  <c r="M229" i="3"/>
  <c r="N228" i="3"/>
  <c r="M228" i="3"/>
  <c r="N227" i="3"/>
  <c r="M227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Q82" i="3"/>
  <c r="Q126" i="3"/>
  <c r="Q170" i="3"/>
  <c r="Q214" i="3"/>
  <c r="Q34" i="3"/>
  <c r="Q78" i="3"/>
  <c r="Q122" i="3"/>
  <c r="Q166" i="3"/>
  <c r="Q210" i="3"/>
  <c r="L258" i="3"/>
  <c r="K258" i="3"/>
  <c r="J258" i="3"/>
  <c r="I258" i="3"/>
  <c r="L214" i="3"/>
  <c r="K214" i="3"/>
  <c r="J214" i="3"/>
  <c r="I214" i="3"/>
  <c r="L170" i="3"/>
  <c r="K170" i="3"/>
  <c r="J170" i="3"/>
  <c r="I170" i="3"/>
  <c r="L126" i="3"/>
  <c r="K126" i="3"/>
  <c r="J126" i="3"/>
  <c r="I126" i="3"/>
  <c r="L82" i="3"/>
  <c r="K82" i="3"/>
  <c r="J82" i="3"/>
  <c r="I82" i="3"/>
  <c r="L38" i="3"/>
  <c r="K38" i="3"/>
  <c r="J38" i="3"/>
  <c r="I38" i="3"/>
  <c r="Q213" i="3"/>
  <c r="L213" i="3"/>
  <c r="K213" i="3"/>
  <c r="J213" i="3"/>
  <c r="I213" i="3"/>
  <c r="Q169" i="3"/>
  <c r="L169" i="3"/>
  <c r="K169" i="3"/>
  <c r="J169" i="3"/>
  <c r="I169" i="3"/>
  <c r="Q125" i="3"/>
  <c r="L125" i="3"/>
  <c r="K125" i="3"/>
  <c r="J125" i="3"/>
  <c r="I125" i="3"/>
  <c r="Q81" i="3"/>
  <c r="L81" i="3"/>
  <c r="K81" i="3"/>
  <c r="J81" i="3"/>
  <c r="I81" i="3"/>
  <c r="L37" i="3"/>
  <c r="K37" i="3"/>
  <c r="J37" i="3"/>
  <c r="I37" i="3"/>
  <c r="Q36" i="3"/>
  <c r="Q80" i="3"/>
  <c r="Q124" i="3"/>
  <c r="Q168" i="3"/>
  <c r="Q212" i="3"/>
  <c r="I212" i="3"/>
  <c r="J212" i="3"/>
  <c r="K212" i="3"/>
  <c r="L212" i="3"/>
  <c r="I168" i="3"/>
  <c r="J168" i="3"/>
  <c r="K168" i="3"/>
  <c r="L168" i="3"/>
  <c r="I124" i="3"/>
  <c r="J124" i="3"/>
  <c r="K124" i="3"/>
  <c r="L124" i="3"/>
  <c r="I80" i="3"/>
  <c r="J80" i="3"/>
  <c r="K80" i="3"/>
  <c r="L80" i="3"/>
  <c r="I36" i="3"/>
  <c r="J36" i="3"/>
  <c r="K36" i="3"/>
  <c r="L36" i="3"/>
  <c r="Q35" i="3"/>
  <c r="Q79" i="3"/>
  <c r="Q123" i="3"/>
  <c r="Q167" i="3"/>
  <c r="Q211" i="3"/>
  <c r="L211" i="3"/>
  <c r="K211" i="3"/>
  <c r="J211" i="3"/>
  <c r="I211" i="3"/>
  <c r="L167" i="3"/>
  <c r="K167" i="3"/>
  <c r="J167" i="3"/>
  <c r="I167" i="3"/>
  <c r="L123" i="3"/>
  <c r="K123" i="3"/>
  <c r="J123" i="3"/>
  <c r="I123" i="3"/>
  <c r="L79" i="3"/>
  <c r="K79" i="3"/>
  <c r="J79" i="3"/>
  <c r="I79" i="3"/>
  <c r="L35" i="3"/>
  <c r="K35" i="3"/>
  <c r="J35" i="3"/>
  <c r="I35" i="3"/>
  <c r="Q33" i="3"/>
  <c r="Q77" i="3"/>
  <c r="Q121" i="3"/>
  <c r="Q165" i="3"/>
  <c r="Q209" i="3"/>
  <c r="Q32" i="3"/>
  <c r="Q76" i="3"/>
  <c r="Q120" i="3"/>
  <c r="Q164" i="3"/>
  <c r="Q208" i="3"/>
  <c r="Q31" i="3"/>
  <c r="Q75" i="3"/>
  <c r="Q119" i="3"/>
  <c r="Q163" i="3"/>
  <c r="Q207" i="3"/>
  <c r="Q30" i="3"/>
  <c r="Q74" i="3"/>
  <c r="Q118" i="3"/>
  <c r="Q162" i="3"/>
  <c r="Q206" i="3"/>
  <c r="Q29" i="3"/>
  <c r="Q73" i="3"/>
  <c r="Q117" i="3"/>
  <c r="Q161" i="3"/>
  <c r="Q205" i="3"/>
  <c r="Q28" i="3"/>
  <c r="Q72" i="3"/>
  <c r="Q116" i="3"/>
  <c r="Q160" i="3"/>
  <c r="Q204" i="3"/>
  <c r="Q27" i="3"/>
  <c r="Q71" i="3"/>
  <c r="Q115" i="3"/>
  <c r="Q159" i="3"/>
  <c r="Q203" i="3"/>
  <c r="Q26" i="3"/>
  <c r="Q70" i="3"/>
  <c r="Q114" i="3"/>
  <c r="Q158" i="3"/>
  <c r="Q202" i="3"/>
  <c r="Q25" i="3"/>
  <c r="Q69" i="3"/>
  <c r="Q113" i="3"/>
  <c r="Q157" i="3"/>
  <c r="Q201" i="3"/>
  <c r="Q24" i="3"/>
  <c r="Q68" i="3"/>
  <c r="Q112" i="3"/>
  <c r="Q156" i="3"/>
  <c r="Q200" i="3"/>
  <c r="Q23" i="3"/>
  <c r="Q67" i="3"/>
  <c r="Q111" i="3"/>
  <c r="Q155" i="3"/>
  <c r="Q199" i="3"/>
  <c r="Q22" i="3"/>
  <c r="Q66" i="3"/>
  <c r="Q110" i="3"/>
  <c r="Q154" i="3"/>
  <c r="Q198" i="3"/>
  <c r="Q21" i="3"/>
  <c r="Q65" i="3"/>
  <c r="Q109" i="3"/>
  <c r="Q153" i="3"/>
  <c r="Q197" i="3"/>
  <c r="Q20" i="3"/>
  <c r="Q64" i="3"/>
  <c r="Q108" i="3"/>
  <c r="Q152" i="3"/>
  <c r="Q196" i="3"/>
  <c r="Q19" i="3"/>
  <c r="Q63" i="3"/>
  <c r="Q107" i="3"/>
  <c r="Q151" i="3"/>
  <c r="Q195" i="3"/>
  <c r="Q18" i="3"/>
  <c r="Q62" i="3"/>
  <c r="Q106" i="3"/>
  <c r="Q150" i="3"/>
  <c r="Q194" i="3"/>
  <c r="Q17" i="3"/>
  <c r="Q61" i="3"/>
  <c r="Q105" i="3"/>
  <c r="Q149" i="3"/>
  <c r="Q193" i="3"/>
  <c r="Q16" i="3"/>
  <c r="Q60" i="3"/>
  <c r="Q104" i="3"/>
  <c r="Q148" i="3"/>
  <c r="Q192" i="3"/>
  <c r="Q15" i="3"/>
  <c r="Q59" i="3"/>
  <c r="Q103" i="3"/>
  <c r="Q147" i="3"/>
  <c r="Q191" i="3"/>
  <c r="Q14" i="3"/>
  <c r="Q58" i="3"/>
  <c r="Q102" i="3"/>
  <c r="Q146" i="3"/>
  <c r="Q190" i="3"/>
  <c r="Q13" i="3"/>
  <c r="Q57" i="3"/>
  <c r="Q101" i="3"/>
  <c r="Q145" i="3"/>
  <c r="Q189" i="3"/>
  <c r="Q12" i="3"/>
  <c r="Q56" i="3"/>
  <c r="Q100" i="3"/>
  <c r="Q144" i="3"/>
  <c r="Q188" i="3"/>
  <c r="Q11" i="3"/>
  <c r="Q55" i="3"/>
  <c r="Q99" i="3"/>
  <c r="Q143" i="3"/>
  <c r="Q187" i="3"/>
  <c r="Q10" i="3"/>
  <c r="Q54" i="3"/>
  <c r="Q98" i="3"/>
  <c r="Q142" i="3"/>
  <c r="Q186" i="3"/>
  <c r="Q9" i="3"/>
  <c r="Q53" i="3"/>
  <c r="Q97" i="3"/>
  <c r="Q141" i="3"/>
  <c r="Q185" i="3"/>
  <c r="Q8" i="3"/>
  <c r="Q96" i="3"/>
  <c r="Q140" i="3"/>
  <c r="Q184" i="3"/>
  <c r="Q7" i="3"/>
  <c r="Q95" i="3"/>
  <c r="Q139" i="3"/>
  <c r="Q183" i="3"/>
  <c r="L164" i="3"/>
  <c r="K164" i="3"/>
  <c r="J164" i="3"/>
  <c r="I164" i="3"/>
  <c r="L165" i="3"/>
  <c r="K165" i="3"/>
  <c r="J165" i="3"/>
  <c r="I165" i="3"/>
  <c r="L77" i="3"/>
  <c r="K77" i="3"/>
  <c r="J77" i="3"/>
  <c r="I77" i="3"/>
  <c r="I33" i="3"/>
  <c r="J33" i="3"/>
  <c r="K33" i="3"/>
  <c r="L33" i="3"/>
  <c r="I253" i="3"/>
  <c r="J253" i="3"/>
  <c r="K253" i="3"/>
  <c r="L253" i="3"/>
  <c r="I209" i="3"/>
  <c r="J209" i="3"/>
  <c r="K209" i="3"/>
  <c r="L209" i="3"/>
  <c r="I121" i="3"/>
  <c r="J121" i="3"/>
  <c r="K121" i="3"/>
  <c r="L121" i="3"/>
  <c r="L32" i="3"/>
  <c r="K32" i="3"/>
  <c r="J32" i="3"/>
  <c r="I32" i="3"/>
  <c r="L76" i="3"/>
  <c r="K76" i="3"/>
  <c r="J76" i="3"/>
  <c r="I76" i="3"/>
  <c r="L120" i="3"/>
  <c r="K120" i="3"/>
  <c r="J120" i="3"/>
  <c r="I120" i="3"/>
  <c r="L208" i="3"/>
  <c r="K208" i="3"/>
  <c r="J208" i="3"/>
  <c r="I208" i="3"/>
  <c r="L252" i="3"/>
  <c r="K252" i="3"/>
  <c r="J252" i="3"/>
  <c r="I252" i="3"/>
  <c r="L31" i="3"/>
  <c r="K31" i="3"/>
  <c r="J31" i="3"/>
  <c r="I31" i="3"/>
  <c r="L75" i="3"/>
  <c r="K75" i="3"/>
  <c r="J75" i="3"/>
  <c r="I75" i="3"/>
  <c r="L119" i="3"/>
  <c r="K119" i="3"/>
  <c r="J119" i="3"/>
  <c r="I119" i="3"/>
  <c r="L163" i="3"/>
  <c r="K163" i="3"/>
  <c r="J163" i="3"/>
  <c r="I163" i="3"/>
  <c r="L207" i="3"/>
  <c r="K207" i="3"/>
  <c r="J207" i="3"/>
  <c r="I207" i="3"/>
  <c r="L251" i="3"/>
  <c r="K251" i="3"/>
  <c r="J251" i="3"/>
  <c r="I251" i="3"/>
  <c r="L250" i="3"/>
  <c r="K250" i="3"/>
  <c r="J250" i="3"/>
  <c r="I250" i="3"/>
  <c r="L206" i="3"/>
  <c r="K206" i="3"/>
  <c r="J206" i="3"/>
  <c r="I206" i="3"/>
  <c r="L162" i="3"/>
  <c r="K162" i="3"/>
  <c r="J162" i="3"/>
  <c r="I162" i="3"/>
  <c r="L161" i="3"/>
  <c r="K161" i="3"/>
  <c r="J161" i="3"/>
  <c r="I161" i="3"/>
  <c r="L160" i="3"/>
  <c r="K160" i="3"/>
  <c r="J160" i="3"/>
  <c r="I160" i="3"/>
  <c r="L118" i="3"/>
  <c r="K118" i="3"/>
  <c r="J118" i="3"/>
  <c r="I118" i="3"/>
  <c r="L30" i="3"/>
  <c r="K30" i="3"/>
  <c r="J30" i="3"/>
  <c r="I30" i="3"/>
  <c r="L29" i="3"/>
  <c r="K29" i="3"/>
  <c r="J29" i="3"/>
  <c r="I29" i="3"/>
  <c r="L74" i="3"/>
  <c r="K74" i="3"/>
  <c r="J74" i="3"/>
  <c r="I74" i="3"/>
  <c r="J249" i="3"/>
  <c r="L249" i="3"/>
  <c r="I249" i="3"/>
  <c r="K249" i="3"/>
  <c r="L205" i="3"/>
  <c r="K205" i="3"/>
  <c r="J205" i="3"/>
  <c r="I205" i="3"/>
  <c r="K117" i="3"/>
  <c r="I117" i="3"/>
  <c r="J117" i="3"/>
  <c r="L117" i="3"/>
  <c r="L73" i="3"/>
  <c r="K73" i="3"/>
  <c r="I73" i="3"/>
  <c r="J73" i="3"/>
  <c r="L72" i="3"/>
  <c r="K72" i="3"/>
  <c r="J72" i="3"/>
  <c r="I72" i="3"/>
  <c r="L248" i="3"/>
  <c r="K248" i="3"/>
  <c r="J248" i="3"/>
  <c r="I248" i="3"/>
  <c r="L116" i="3"/>
  <c r="K116" i="3"/>
  <c r="J116" i="3"/>
  <c r="I116" i="3"/>
  <c r="I28" i="3"/>
  <c r="J28" i="3"/>
  <c r="K28" i="3"/>
  <c r="L28" i="3"/>
  <c r="L247" i="3"/>
  <c r="K247" i="3"/>
  <c r="J247" i="3"/>
  <c r="I247" i="3"/>
  <c r="L246" i="3"/>
  <c r="K246" i="3"/>
  <c r="J246" i="3"/>
  <c r="I246" i="3"/>
  <c r="L245" i="3"/>
  <c r="K245" i="3"/>
  <c r="J245" i="3"/>
  <c r="I245" i="3"/>
  <c r="L244" i="3"/>
  <c r="K244" i="3"/>
  <c r="J244" i="3"/>
  <c r="I244" i="3"/>
  <c r="L243" i="3"/>
  <c r="K243" i="3"/>
  <c r="J243" i="3"/>
  <c r="I243" i="3"/>
  <c r="L242" i="3"/>
  <c r="K242" i="3"/>
  <c r="J242" i="3"/>
  <c r="I242" i="3"/>
  <c r="L241" i="3"/>
  <c r="K241" i="3"/>
  <c r="J241" i="3"/>
  <c r="I241" i="3"/>
  <c r="L240" i="3"/>
  <c r="K240" i="3"/>
  <c r="J240" i="3"/>
  <c r="I240" i="3"/>
  <c r="L239" i="3"/>
  <c r="K239" i="3"/>
  <c r="J239" i="3"/>
  <c r="I239" i="3"/>
  <c r="L238" i="3"/>
  <c r="K238" i="3"/>
  <c r="J238" i="3"/>
  <c r="I238" i="3"/>
  <c r="L237" i="3"/>
  <c r="K237" i="3"/>
  <c r="J237" i="3"/>
  <c r="I237" i="3"/>
  <c r="L236" i="3"/>
  <c r="K236" i="3"/>
  <c r="J236" i="3"/>
  <c r="I236" i="3"/>
  <c r="L235" i="3"/>
  <c r="K235" i="3"/>
  <c r="J235" i="3"/>
  <c r="I235" i="3"/>
  <c r="L234" i="3"/>
  <c r="K234" i="3"/>
  <c r="J234" i="3"/>
  <c r="I234" i="3"/>
  <c r="L233" i="3"/>
  <c r="K233" i="3"/>
  <c r="J233" i="3"/>
  <c r="I233" i="3"/>
  <c r="L232" i="3"/>
  <c r="K232" i="3"/>
  <c r="J232" i="3"/>
  <c r="I232" i="3"/>
  <c r="L231" i="3"/>
  <c r="K231" i="3"/>
  <c r="J231" i="3"/>
  <c r="I231" i="3"/>
  <c r="L230" i="3"/>
  <c r="K230" i="3"/>
  <c r="J230" i="3"/>
  <c r="I230" i="3"/>
  <c r="L229" i="3"/>
  <c r="K229" i="3"/>
  <c r="J229" i="3"/>
  <c r="I229" i="3"/>
  <c r="L228" i="3"/>
  <c r="K228" i="3"/>
  <c r="J228" i="3"/>
  <c r="I228" i="3"/>
  <c r="L227" i="3"/>
  <c r="K227" i="3"/>
  <c r="J227" i="3"/>
  <c r="I227" i="3"/>
  <c r="L203" i="3"/>
  <c r="K203" i="3"/>
  <c r="J203" i="3"/>
  <c r="I203" i="3"/>
  <c r="L202" i="3"/>
  <c r="K202" i="3"/>
  <c r="J202" i="3"/>
  <c r="I202" i="3"/>
  <c r="L201" i="3"/>
  <c r="K201" i="3"/>
  <c r="J201" i="3"/>
  <c r="I201" i="3"/>
  <c r="L200" i="3"/>
  <c r="K200" i="3"/>
  <c r="J200" i="3"/>
  <c r="I200" i="3"/>
  <c r="L199" i="3"/>
  <c r="K199" i="3"/>
  <c r="J199" i="3"/>
  <c r="I199" i="3"/>
  <c r="L198" i="3"/>
  <c r="K198" i="3"/>
  <c r="J198" i="3"/>
  <c r="I198" i="3"/>
  <c r="L197" i="3"/>
  <c r="K197" i="3"/>
  <c r="J197" i="3"/>
  <c r="I197" i="3"/>
  <c r="L196" i="3"/>
  <c r="K196" i="3"/>
  <c r="J196" i="3"/>
  <c r="I196" i="3"/>
  <c r="L195" i="3"/>
  <c r="K195" i="3"/>
  <c r="J195" i="3"/>
  <c r="I195" i="3"/>
  <c r="L194" i="3"/>
  <c r="K194" i="3"/>
  <c r="J194" i="3"/>
  <c r="I194" i="3"/>
  <c r="L193" i="3"/>
  <c r="K193" i="3"/>
  <c r="J193" i="3"/>
  <c r="I193" i="3"/>
  <c r="L192" i="3"/>
  <c r="K192" i="3"/>
  <c r="J192" i="3"/>
  <c r="I192" i="3"/>
  <c r="L191" i="3"/>
  <c r="K191" i="3"/>
  <c r="J191" i="3"/>
  <c r="I191" i="3"/>
  <c r="L190" i="3"/>
  <c r="K190" i="3"/>
  <c r="J190" i="3"/>
  <c r="I190" i="3"/>
  <c r="L189" i="3"/>
  <c r="K189" i="3"/>
  <c r="J189" i="3"/>
  <c r="I189" i="3"/>
  <c r="L188" i="3"/>
  <c r="K188" i="3"/>
  <c r="J188" i="3"/>
  <c r="I188" i="3"/>
  <c r="L187" i="3"/>
  <c r="K187" i="3"/>
  <c r="J187" i="3"/>
  <c r="I187" i="3"/>
  <c r="L186" i="3"/>
  <c r="K186" i="3"/>
  <c r="J186" i="3"/>
  <c r="I186" i="3"/>
  <c r="L185" i="3"/>
  <c r="K185" i="3"/>
  <c r="J185" i="3"/>
  <c r="I185" i="3"/>
  <c r="L184" i="3"/>
  <c r="K184" i="3"/>
  <c r="J184" i="3"/>
  <c r="I184" i="3"/>
  <c r="L183" i="3"/>
  <c r="K183" i="3"/>
  <c r="J183" i="3"/>
  <c r="I183" i="3"/>
  <c r="L159" i="3"/>
  <c r="K159" i="3"/>
  <c r="J159" i="3"/>
  <c r="I159" i="3"/>
  <c r="L158" i="3"/>
  <c r="K158" i="3"/>
  <c r="J158" i="3"/>
  <c r="I158" i="3"/>
  <c r="L157" i="3"/>
  <c r="K157" i="3"/>
  <c r="J157" i="3"/>
  <c r="I157" i="3"/>
  <c r="L156" i="3"/>
  <c r="K156" i="3"/>
  <c r="J156" i="3"/>
  <c r="I156" i="3"/>
  <c r="L155" i="3"/>
  <c r="K155" i="3"/>
  <c r="J155" i="3"/>
  <c r="I155" i="3"/>
  <c r="L154" i="3"/>
  <c r="K154" i="3"/>
  <c r="J154" i="3"/>
  <c r="I154" i="3"/>
  <c r="L153" i="3"/>
  <c r="K153" i="3"/>
  <c r="J153" i="3"/>
  <c r="I153" i="3"/>
  <c r="L152" i="3"/>
  <c r="K152" i="3"/>
  <c r="J152" i="3"/>
  <c r="I152" i="3"/>
  <c r="L151" i="3"/>
  <c r="K151" i="3"/>
  <c r="J151" i="3"/>
  <c r="I151" i="3"/>
  <c r="L150" i="3"/>
  <c r="K150" i="3"/>
  <c r="J150" i="3"/>
  <c r="I150" i="3"/>
  <c r="L149" i="3"/>
  <c r="K149" i="3"/>
  <c r="J149" i="3"/>
  <c r="I149" i="3"/>
  <c r="L148" i="3"/>
  <c r="K148" i="3"/>
  <c r="J148" i="3"/>
  <c r="I148" i="3"/>
  <c r="L147" i="3"/>
  <c r="K147" i="3"/>
  <c r="J147" i="3"/>
  <c r="I147" i="3"/>
  <c r="L146" i="3"/>
  <c r="K146" i="3"/>
  <c r="J146" i="3"/>
  <c r="I146" i="3"/>
  <c r="L145" i="3"/>
  <c r="K145" i="3"/>
  <c r="J145" i="3"/>
  <c r="I145" i="3"/>
  <c r="L144" i="3"/>
  <c r="K144" i="3"/>
  <c r="J144" i="3"/>
  <c r="I144" i="3"/>
  <c r="L143" i="3"/>
  <c r="K143" i="3"/>
  <c r="J143" i="3"/>
  <c r="I143" i="3"/>
  <c r="L142" i="3"/>
  <c r="K142" i="3"/>
  <c r="J142" i="3"/>
  <c r="I142" i="3"/>
  <c r="L141" i="3"/>
  <c r="K141" i="3"/>
  <c r="J141" i="3"/>
  <c r="I141" i="3"/>
  <c r="L140" i="3"/>
  <c r="K140" i="3"/>
  <c r="J140" i="3"/>
  <c r="I140" i="3"/>
  <c r="L139" i="3"/>
  <c r="K139" i="3"/>
  <c r="J139" i="3"/>
  <c r="I139" i="3"/>
  <c r="L115" i="3"/>
  <c r="K115" i="3"/>
  <c r="J115" i="3"/>
  <c r="I115" i="3"/>
  <c r="L114" i="3"/>
  <c r="K114" i="3"/>
  <c r="J114" i="3"/>
  <c r="I114" i="3"/>
  <c r="L113" i="3"/>
  <c r="K113" i="3"/>
  <c r="J113" i="3"/>
  <c r="I113" i="3"/>
  <c r="L112" i="3"/>
  <c r="K112" i="3"/>
  <c r="J112" i="3"/>
  <c r="I112" i="3"/>
  <c r="L111" i="3"/>
  <c r="K111" i="3"/>
  <c r="J111" i="3"/>
  <c r="I111" i="3"/>
  <c r="L110" i="3"/>
  <c r="K110" i="3"/>
  <c r="J110" i="3"/>
  <c r="I110" i="3"/>
  <c r="L109" i="3"/>
  <c r="K109" i="3"/>
  <c r="J109" i="3"/>
  <c r="I109" i="3"/>
  <c r="L107" i="3"/>
  <c r="K107" i="3"/>
  <c r="J107" i="3"/>
  <c r="I107" i="3"/>
  <c r="L106" i="3"/>
  <c r="K106" i="3"/>
  <c r="J106" i="3"/>
  <c r="I106" i="3"/>
  <c r="L105" i="3"/>
  <c r="K105" i="3"/>
  <c r="J105" i="3"/>
  <c r="I105" i="3"/>
  <c r="L104" i="3"/>
  <c r="K104" i="3"/>
  <c r="J104" i="3"/>
  <c r="I104" i="3"/>
  <c r="L103" i="3"/>
  <c r="K103" i="3"/>
  <c r="J103" i="3"/>
  <c r="I103" i="3"/>
  <c r="L102" i="3"/>
  <c r="K102" i="3"/>
  <c r="J102" i="3"/>
  <c r="I102" i="3"/>
  <c r="L101" i="3"/>
  <c r="K101" i="3"/>
  <c r="J101" i="3"/>
  <c r="I101" i="3"/>
  <c r="L100" i="3"/>
  <c r="K100" i="3"/>
  <c r="J100" i="3"/>
  <c r="I100" i="3"/>
  <c r="L99" i="3"/>
  <c r="K99" i="3"/>
  <c r="J99" i="3"/>
  <c r="I99" i="3"/>
  <c r="L98" i="3"/>
  <c r="K98" i="3"/>
  <c r="J98" i="3"/>
  <c r="I98" i="3"/>
  <c r="L97" i="3"/>
  <c r="K97" i="3"/>
  <c r="J97" i="3"/>
  <c r="I97" i="3"/>
  <c r="L96" i="3"/>
  <c r="K96" i="3"/>
  <c r="J96" i="3"/>
  <c r="I96" i="3"/>
  <c r="L95" i="3"/>
  <c r="K95" i="3"/>
  <c r="J95" i="3"/>
  <c r="I95" i="3"/>
  <c r="L71" i="3"/>
  <c r="K71" i="3"/>
  <c r="J71" i="3"/>
  <c r="I71" i="3"/>
  <c r="L70" i="3"/>
  <c r="K70" i="3"/>
  <c r="J70" i="3"/>
  <c r="I70" i="3"/>
  <c r="L69" i="3"/>
  <c r="K69" i="3"/>
  <c r="J69" i="3"/>
  <c r="I69" i="3"/>
  <c r="L68" i="3"/>
  <c r="K68" i="3"/>
  <c r="J68" i="3"/>
  <c r="I68" i="3"/>
  <c r="L67" i="3"/>
  <c r="K67" i="3"/>
  <c r="J67" i="3"/>
  <c r="I67" i="3"/>
  <c r="L66" i="3"/>
  <c r="K66" i="3"/>
  <c r="J66" i="3"/>
  <c r="I66" i="3"/>
  <c r="L65" i="3"/>
  <c r="K65" i="3"/>
  <c r="J65" i="3"/>
  <c r="I65" i="3"/>
  <c r="L64" i="3"/>
  <c r="K64" i="3"/>
  <c r="J64" i="3"/>
  <c r="I64" i="3"/>
  <c r="L63" i="3"/>
  <c r="K63" i="3"/>
  <c r="J63" i="3"/>
  <c r="I63" i="3"/>
  <c r="L62" i="3"/>
  <c r="K62" i="3"/>
  <c r="J62" i="3"/>
  <c r="I62" i="3"/>
  <c r="L61" i="3"/>
  <c r="K61" i="3"/>
  <c r="J61" i="3"/>
  <c r="I61" i="3"/>
  <c r="L60" i="3"/>
  <c r="K60" i="3"/>
  <c r="J60" i="3"/>
  <c r="I60" i="3"/>
  <c r="L59" i="3"/>
  <c r="K59" i="3"/>
  <c r="J59" i="3"/>
  <c r="I59" i="3"/>
  <c r="L58" i="3"/>
  <c r="K58" i="3"/>
  <c r="J58" i="3"/>
  <c r="I58" i="3"/>
  <c r="L57" i="3"/>
  <c r="K57" i="3"/>
  <c r="J57" i="3"/>
  <c r="I57" i="3"/>
  <c r="L56" i="3"/>
  <c r="K56" i="3"/>
  <c r="J56" i="3"/>
  <c r="I56" i="3"/>
  <c r="L55" i="3"/>
  <c r="K55" i="3"/>
  <c r="J55" i="3"/>
  <c r="I55" i="3"/>
  <c r="L54" i="3"/>
  <c r="K54" i="3"/>
  <c r="J54" i="3"/>
  <c r="I54" i="3"/>
  <c r="L53" i="3"/>
  <c r="K53" i="3"/>
  <c r="J53" i="3"/>
  <c r="I53" i="3"/>
  <c r="L27" i="3"/>
  <c r="K27" i="3"/>
  <c r="J27" i="3"/>
  <c r="I27" i="3"/>
  <c r="L26" i="3"/>
  <c r="K26" i="3"/>
  <c r="J26" i="3"/>
  <c r="I26" i="3"/>
  <c r="L25" i="3"/>
  <c r="K25" i="3"/>
  <c r="J25" i="3"/>
  <c r="I25" i="3"/>
  <c r="L24" i="3"/>
  <c r="K24" i="3"/>
  <c r="J24" i="3"/>
  <c r="I24" i="3"/>
  <c r="L23" i="3"/>
  <c r="K23" i="3"/>
  <c r="J23" i="3"/>
  <c r="I23" i="3"/>
  <c r="L22" i="3"/>
  <c r="K22" i="3"/>
  <c r="J22" i="3"/>
  <c r="I22" i="3"/>
  <c r="L21" i="3"/>
  <c r="K21" i="3"/>
  <c r="J21" i="3"/>
  <c r="I21" i="3"/>
  <c r="L20" i="3"/>
  <c r="K20" i="3"/>
  <c r="J20" i="3"/>
  <c r="I20" i="3"/>
  <c r="L19" i="3"/>
  <c r="K19" i="3"/>
  <c r="J19" i="3"/>
  <c r="I19" i="3"/>
  <c r="L18" i="3"/>
  <c r="K18" i="3"/>
  <c r="J18" i="3"/>
  <c r="I18" i="3"/>
  <c r="L17" i="3"/>
  <c r="K17" i="3"/>
  <c r="J17" i="3"/>
  <c r="I17" i="3"/>
  <c r="L16" i="3"/>
  <c r="K16" i="3"/>
  <c r="J16" i="3"/>
  <c r="I16" i="3"/>
  <c r="L15" i="3"/>
  <c r="K15" i="3"/>
  <c r="J15" i="3"/>
  <c r="I15" i="3"/>
  <c r="L14" i="3"/>
  <c r="K14" i="3"/>
  <c r="J14" i="3"/>
  <c r="I14" i="3"/>
  <c r="L13" i="3"/>
  <c r="K13" i="3"/>
  <c r="J13" i="3"/>
  <c r="I13" i="3"/>
  <c r="L12" i="3"/>
  <c r="K12" i="3"/>
  <c r="J12" i="3"/>
  <c r="I12" i="3"/>
  <c r="L11" i="3"/>
  <c r="K11" i="3"/>
  <c r="J11" i="3"/>
  <c r="I11" i="3"/>
  <c r="L10" i="3"/>
  <c r="K10" i="3"/>
  <c r="J10" i="3"/>
  <c r="I10" i="3"/>
  <c r="L9" i="3"/>
  <c r="K9" i="3"/>
  <c r="J9" i="3"/>
  <c r="I9" i="3"/>
  <c r="L8" i="3"/>
  <c r="K8" i="3"/>
  <c r="J8" i="3"/>
  <c r="I8" i="3"/>
  <c r="L7" i="3"/>
  <c r="K7" i="3"/>
  <c r="J7" i="3"/>
  <c r="I7" i="3"/>
  <c r="Q228" i="3"/>
  <c r="Q261" i="3" l="1"/>
  <c r="Q229" i="3"/>
  <c r="Q245" i="3"/>
  <c r="Q237" i="3"/>
  <c r="Q244" i="3"/>
  <c r="Q253" i="3"/>
  <c r="Q257" i="3"/>
  <c r="Q232" i="3"/>
  <c r="Q233" i="3"/>
  <c r="Q236" i="3"/>
  <c r="Q240" i="3"/>
  <c r="Q241" i="3"/>
  <c r="Q248" i="3"/>
  <c r="Q249" i="3"/>
  <c r="Q252" i="3"/>
  <c r="Q254" i="3"/>
  <c r="Q227" i="3"/>
  <c r="Q230" i="3"/>
  <c r="Q231" i="3"/>
  <c r="Q234" i="3"/>
  <c r="Q235" i="3"/>
  <c r="Q238" i="3"/>
  <c r="Q239" i="3"/>
  <c r="Q242" i="3"/>
  <c r="Q243" i="3"/>
  <c r="Q246" i="3"/>
  <c r="Q247" i="3"/>
  <c r="Q250" i="3"/>
  <c r="Q251" i="3"/>
  <c r="Q255" i="3"/>
  <c r="Q256" i="3"/>
  <c r="Q258" i="3"/>
  <c r="Q259" i="3"/>
</calcChain>
</file>

<file path=xl/sharedStrings.xml><?xml version="1.0" encoding="utf-8"?>
<sst xmlns="http://schemas.openxmlformats.org/spreadsheetml/2006/main" count="537" uniqueCount="116">
  <si>
    <t xml:space="preserve">  テスト車 (A)</t>
  </si>
  <si>
    <t>　通常営業 (B)</t>
  </si>
  <si>
    <t xml:space="preserve"> 差 (B-A)</t>
  </si>
  <si>
    <t xml:space="preserve"> 差 (B/A)</t>
  </si>
  <si>
    <t>走行</t>
  </si>
  <si>
    <t>実車</t>
  </si>
  <si>
    <t>運送</t>
  </si>
  <si>
    <t>キロ</t>
  </si>
  <si>
    <t>率</t>
  </si>
  <si>
    <t>収入</t>
  </si>
  <si>
    <t>km</t>
  </si>
  <si>
    <t>％</t>
  </si>
  <si>
    <t>円</t>
  </si>
  <si>
    <t>79</t>
  </si>
  <si>
    <t>-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</si>
  <si>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</si>
  <si>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</si>
  <si>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</si>
  <si>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</si>
  <si>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</si>
  <si>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</si>
  <si>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</si>
  <si>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</si>
  <si>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</si>
  <si>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</si>
  <si>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</si>
  <si>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</si>
  <si>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</si>
  <si>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岡</t>
  </si>
  <si>
    <t xml:space="preserve"> </t>
  </si>
  <si>
    <t>キロ</t>
    <phoneticPr fontId="2"/>
  </si>
  <si>
    <t>走行</t>
    <phoneticPr fontId="2"/>
  </si>
  <si>
    <t>地方</t>
    <rPh sb="0" eb="2">
      <t>チホウ</t>
    </rPh>
    <phoneticPr fontId="2"/>
  </si>
  <si>
    <t>00</t>
    <phoneticPr fontId="2"/>
  </si>
  <si>
    <t>％</t>
    <phoneticPr fontId="2"/>
  </si>
  <si>
    <t>自交総連　安全運転実態調査結果の推移</t>
    <rPh sb="0" eb="4">
      <t>ジコウソウレン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</si>
  <si>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</si>
  <si>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</si>
  <si>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</si>
  <si>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</si>
  <si>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</si>
  <si>
    <t>km</t>
    <phoneticPr fontId="2"/>
  </si>
  <si>
    <t>円</t>
    <rPh sb="0" eb="1">
      <t>エン</t>
    </rPh>
    <phoneticPr fontId="2"/>
  </si>
  <si>
    <t>調査時の運賃</t>
    <rPh sb="0" eb="2">
      <t>チョウサ</t>
    </rPh>
    <rPh sb="2" eb="3">
      <t>ジ</t>
    </rPh>
    <rPh sb="4" eb="6">
      <t>ウンチン</t>
    </rPh>
    <phoneticPr fontId="2"/>
  </si>
  <si>
    <t>初乗り
(上限)</t>
    <rPh sb="0" eb="2">
      <t>ハツノ</t>
    </rPh>
    <rPh sb="5" eb="7">
      <t>ジョウゲン</t>
    </rPh>
    <phoneticPr fontId="2"/>
  </si>
  <si>
    <t>当り</t>
    <rPh sb="0" eb="1">
      <t>ア</t>
    </rPh>
    <phoneticPr fontId="2"/>
  </si>
  <si>
    <t>*消費税導入</t>
    <rPh sb="1" eb="4">
      <t>ショウヒゼイ</t>
    </rPh>
    <rPh sb="4" eb="6">
      <t>ドウニュウ</t>
    </rPh>
    <phoneticPr fontId="2"/>
  </si>
  <si>
    <t xml:space="preserve"> (外税）</t>
    <rPh sb="2" eb="3">
      <t>ソト</t>
    </rPh>
    <rPh sb="3" eb="4">
      <t>ゼイ</t>
    </rPh>
    <phoneticPr fontId="2"/>
  </si>
  <si>
    <t>06</t>
    <phoneticPr fontId="2"/>
  </si>
  <si>
    <t>07</t>
  </si>
  <si>
    <t>07</t>
    <phoneticPr fontId="2"/>
  </si>
  <si>
    <t>08</t>
  </si>
  <si>
    <t>08</t>
    <phoneticPr fontId="2"/>
  </si>
  <si>
    <t>09</t>
    <phoneticPr fontId="2"/>
  </si>
  <si>
    <t>東　京</t>
    <rPh sb="0" eb="1">
      <t>ヒガシ</t>
    </rPh>
    <rPh sb="2" eb="3">
      <t>キョウ</t>
    </rPh>
    <phoneticPr fontId="2"/>
  </si>
  <si>
    <t>神奈川</t>
    <rPh sb="0" eb="3">
      <t>カナガワ</t>
    </rPh>
    <phoneticPr fontId="2"/>
  </si>
  <si>
    <t>大　阪</t>
    <rPh sb="0" eb="1">
      <t>ダイ</t>
    </rPh>
    <rPh sb="2" eb="3">
      <t>サカ</t>
    </rPh>
    <phoneticPr fontId="2"/>
  </si>
  <si>
    <t>福　岡</t>
    <rPh sb="0" eb="1">
      <t>フク</t>
    </rPh>
    <rPh sb="2" eb="3">
      <t>オカ</t>
    </rPh>
    <phoneticPr fontId="2"/>
  </si>
  <si>
    <t>10</t>
    <phoneticPr fontId="2"/>
  </si>
  <si>
    <t>*消費税率増</t>
    <rPh sb="1" eb="4">
      <t>ショウヒゼイ</t>
    </rPh>
    <rPh sb="4" eb="5">
      <t>リツ</t>
    </rPh>
    <rPh sb="5" eb="6">
      <t>ゾウ</t>
    </rPh>
    <phoneticPr fontId="2"/>
  </si>
  <si>
    <t>年</t>
    <rPh sb="0" eb="1">
      <t>トシ</t>
    </rPh>
    <phoneticPr fontId="2"/>
  </si>
  <si>
    <t>運送収入推移
（最高時比）</t>
    <rPh sb="0" eb="2">
      <t>ウンソウ</t>
    </rPh>
    <rPh sb="2" eb="4">
      <t>シュウニュウ</t>
    </rPh>
    <rPh sb="4" eb="6">
      <t>スイイ</t>
    </rPh>
    <rPh sb="8" eb="10">
      <t>サイコウ</t>
    </rPh>
    <rPh sb="10" eb="11">
      <t>ジ</t>
    </rPh>
    <rPh sb="11" eb="12">
      <t>ヒ</t>
    </rPh>
    <phoneticPr fontId="2"/>
  </si>
  <si>
    <t>テスト
車</t>
    <phoneticPr fontId="2"/>
  </si>
  <si>
    <t>通常
営業</t>
    <phoneticPr fontId="2"/>
  </si>
  <si>
    <t>(小型車）</t>
    <rPh sb="1" eb="3">
      <t>コガタ</t>
    </rPh>
    <rPh sb="3" eb="4">
      <t>クルマ</t>
    </rPh>
    <phoneticPr fontId="2"/>
  </si>
  <si>
    <t>(中型車)</t>
    <rPh sb="1" eb="3">
      <t>チュウガタ</t>
    </rPh>
    <rPh sb="3" eb="4">
      <t>クルマ</t>
    </rPh>
    <phoneticPr fontId="2"/>
  </si>
  <si>
    <t>*消費税内税化</t>
    <rPh sb="1" eb="4">
      <t>ショウヒゼイ</t>
    </rPh>
    <rPh sb="4" eb="5">
      <t>ナイ</t>
    </rPh>
    <rPh sb="5" eb="6">
      <t>ゼイ</t>
    </rPh>
    <rPh sb="6" eb="7">
      <t>カ</t>
    </rPh>
    <phoneticPr fontId="2"/>
  </si>
  <si>
    <t>（以後税込運賃）</t>
    <rPh sb="1" eb="3">
      <t>イゴ</t>
    </rPh>
    <rPh sb="3" eb="5">
      <t>ゼイコ</t>
    </rPh>
    <rPh sb="5" eb="7">
      <t>ウンチン</t>
    </rPh>
    <phoneticPr fontId="2"/>
  </si>
  <si>
    <t>(中型車）</t>
    <rPh sb="1" eb="3">
      <t>チュウガタ</t>
    </rPh>
    <rPh sb="3" eb="4">
      <t>クルマ</t>
    </rPh>
    <phoneticPr fontId="2"/>
  </si>
  <si>
    <t>*以後の運賃改
　定時から消費
　税内税化</t>
    <rPh sb="1" eb="3">
      <t>イゴ</t>
    </rPh>
    <rPh sb="4" eb="6">
      <t>ウンチン</t>
    </rPh>
    <rPh sb="6" eb="7">
      <t>アラタ</t>
    </rPh>
    <rPh sb="9" eb="10">
      <t>サダム</t>
    </rPh>
    <rPh sb="10" eb="11">
      <t>トキ</t>
    </rPh>
    <rPh sb="13" eb="15">
      <t>ショウヒ</t>
    </rPh>
    <rPh sb="17" eb="18">
      <t>ゼイ</t>
    </rPh>
    <rPh sb="18" eb="20">
      <t>ウチゼイ</t>
    </rPh>
    <rPh sb="20" eb="21">
      <t>カ</t>
    </rPh>
    <phoneticPr fontId="2"/>
  </si>
  <si>
    <t>自交総連安全運転実態調査の方法</t>
    <rPh sb="0" eb="4">
      <t>ジコウソウレン</t>
    </rPh>
    <rPh sb="4" eb="6">
      <t>アンゼン</t>
    </rPh>
    <rPh sb="6" eb="8">
      <t>ウンテン</t>
    </rPh>
    <rPh sb="8" eb="10">
      <t>ジッタイ</t>
    </rPh>
    <rPh sb="10" eb="12">
      <t>チョウサ</t>
    </rPh>
    <rPh sb="13" eb="15">
      <t>ホウホウ</t>
    </rPh>
    <phoneticPr fontId="2"/>
  </si>
  <si>
    <t>　テスト車は所定の労働時間を守って、安全運転（車の流れに沿って）で運行。原則として、早出・残業はせず、所定の休憩時間をとる。
　通常営業は同時期の営業所平均。
　両者を比較することで、通常営業時には、どの程度の過重労働になっているかがわかる。</t>
    <rPh sb="4" eb="5">
      <t>シャ</t>
    </rPh>
    <rPh sb="6" eb="8">
      <t>ショテイ</t>
    </rPh>
    <rPh sb="9" eb="11">
      <t>ロウドウ</t>
    </rPh>
    <rPh sb="11" eb="13">
      <t>ジカン</t>
    </rPh>
    <rPh sb="14" eb="15">
      <t>マモ</t>
    </rPh>
    <rPh sb="18" eb="20">
      <t>アンゼン</t>
    </rPh>
    <rPh sb="20" eb="22">
      <t>ウンテン</t>
    </rPh>
    <rPh sb="23" eb="24">
      <t>クルマ</t>
    </rPh>
    <rPh sb="25" eb="26">
      <t>ナガ</t>
    </rPh>
    <rPh sb="28" eb="29">
      <t>ソ</t>
    </rPh>
    <rPh sb="33" eb="35">
      <t>ウンコウ</t>
    </rPh>
    <rPh sb="36" eb="38">
      <t>ゲンソク</t>
    </rPh>
    <rPh sb="42" eb="44">
      <t>ハヤデ</t>
    </rPh>
    <rPh sb="45" eb="47">
      <t>ザンギョウ</t>
    </rPh>
    <rPh sb="51" eb="53">
      <t>ショテイ</t>
    </rPh>
    <rPh sb="54" eb="56">
      <t>キュウケイ</t>
    </rPh>
    <rPh sb="56" eb="58">
      <t>ジカン</t>
    </rPh>
    <rPh sb="64" eb="66">
      <t>ツウジョウ</t>
    </rPh>
    <rPh sb="66" eb="68">
      <t>エイギョウ</t>
    </rPh>
    <rPh sb="69" eb="72">
      <t>ドウジキ</t>
    </rPh>
    <phoneticPr fontId="2"/>
  </si>
  <si>
    <t>仙　台</t>
    <rPh sb="0" eb="1">
      <t>ヤマト</t>
    </rPh>
    <rPh sb="2" eb="3">
      <t>ダイ</t>
    </rPh>
    <phoneticPr fontId="2"/>
  </si>
  <si>
    <t>平　均</t>
    <rPh sb="0" eb="1">
      <t>ヒラ</t>
    </rPh>
    <rPh sb="2" eb="3">
      <t>タモツ</t>
    </rPh>
    <phoneticPr fontId="2"/>
  </si>
  <si>
    <t>（５地方平均）</t>
    <rPh sb="2" eb="4">
      <t>チホウ</t>
    </rPh>
    <rPh sb="4" eb="6">
      <t>ヘイキン</t>
    </rPh>
    <phoneticPr fontId="2"/>
  </si>
  <si>
    <t>00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</si>
  <si>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</si>
  <si>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</si>
  <si>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</si>
  <si>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</si>
  <si>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06</t>
    <phoneticPr fontId="2"/>
  </si>
  <si>
    <t>09</t>
    <phoneticPr fontId="2"/>
  </si>
  <si>
    <t>06</t>
    <phoneticPr fontId="2"/>
  </si>
  <si>
    <t>09</t>
    <phoneticPr fontId="2"/>
  </si>
  <si>
    <t>04</t>
    <phoneticPr fontId="2"/>
  </si>
  <si>
    <t>03</t>
    <phoneticPr fontId="2"/>
  </si>
  <si>
    <t>10</t>
    <phoneticPr fontId="2"/>
  </si>
  <si>
    <t>11</t>
    <phoneticPr fontId="2"/>
  </si>
  <si>
    <t>11</t>
    <phoneticPr fontId="2"/>
  </si>
  <si>
    <t>12</t>
    <phoneticPr fontId="2"/>
  </si>
  <si>
    <t>震災特需</t>
    <rPh sb="0" eb="2">
      <t>シンサイ</t>
    </rPh>
    <rPh sb="2" eb="4">
      <t>トクジュ</t>
    </rPh>
    <phoneticPr fontId="2"/>
  </si>
  <si>
    <t>調査組合前年と異なる</t>
    <rPh sb="0" eb="2">
      <t>チョウサ</t>
    </rPh>
    <rPh sb="2" eb="4">
      <t>クミアイ</t>
    </rPh>
    <rPh sb="4" eb="6">
      <t>ゼンネン</t>
    </rPh>
    <rPh sb="7" eb="8">
      <t>コト</t>
    </rPh>
    <phoneticPr fontId="2"/>
  </si>
  <si>
    <t>↑はかた</t>
    <phoneticPr fontId="2"/>
  </si>
  <si>
    <t>↓ワーカーズに変更</t>
    <rPh sb="7" eb="9">
      <t>ヘンコウ</t>
    </rPh>
    <phoneticPr fontId="2"/>
  </si>
  <si>
    <t>13</t>
    <phoneticPr fontId="2"/>
  </si>
  <si>
    <t>*消費税率増</t>
  </si>
  <si>
    <t>15</t>
  </si>
  <si>
    <t>16</t>
  </si>
  <si>
    <t>*初乗り距離短縮運賃開始</t>
    <rPh sb="1" eb="3">
      <t>ハツノ</t>
    </rPh>
    <rPh sb="4" eb="6">
      <t>キョリ</t>
    </rPh>
    <rPh sb="6" eb="8">
      <t>タンシュク</t>
    </rPh>
    <rPh sb="8" eb="10">
      <t>ウンチン</t>
    </rPh>
    <rPh sb="10" eb="12">
      <t>カイシ</t>
    </rPh>
    <phoneticPr fontId="2"/>
  </si>
  <si>
    <t>17</t>
  </si>
  <si>
    <t>(普通車に統合)</t>
    <rPh sb="1" eb="3">
      <t>フツウ</t>
    </rPh>
    <rPh sb="3" eb="4">
      <t>クルマ</t>
    </rPh>
    <rPh sb="5" eb="7">
      <t>トウゴウ</t>
    </rPh>
    <phoneticPr fontId="3"/>
  </si>
  <si>
    <t>*1</t>
    <phoneticPr fontId="2"/>
  </si>
  <si>
    <t>*1</t>
    <phoneticPr fontId="2"/>
  </si>
  <si>
    <t>*2</t>
    <phoneticPr fontId="2"/>
  </si>
  <si>
    <t>*2</t>
    <phoneticPr fontId="2"/>
  </si>
  <si>
    <t>*消費税10％、コロナ自粛で減</t>
    <rPh sb="1" eb="4">
      <t>ショウヒゼイ</t>
    </rPh>
    <rPh sb="11" eb="13">
      <t>ジシュク</t>
    </rPh>
    <rPh sb="14" eb="15">
      <t>ゲン</t>
    </rPh>
    <phoneticPr fontId="3"/>
  </si>
  <si>
    <t>20.2.1</t>
  </si>
  <si>
    <t>19.10.1</t>
  </si>
  <si>
    <t>*消費税10％</t>
    <rPh sb="1" eb="4">
      <t>ショウヒゼイ</t>
    </rPh>
    <phoneticPr fontId="3"/>
  </si>
  <si>
    <t>17.6.1</t>
  </si>
  <si>
    <t>*3</t>
  </si>
  <si>
    <t>*4</t>
  </si>
  <si>
    <t>コロナ自粛で減</t>
  </si>
  <si>
    <t>コロナ自粛で減</t>
    <rPh sb="3" eb="5">
      <t>ジシュク</t>
    </rPh>
    <rPh sb="6" eb="7">
      <t>ゲン</t>
    </rPh>
    <phoneticPr fontId="3"/>
  </si>
  <si>
    <t>　*1　92、06、14年は神奈川が未調査　　*2　16、17、18年は神奈川、福岡は含まれない</t>
    <rPh sb="12" eb="13">
      <t>ネン</t>
    </rPh>
    <rPh sb="14" eb="17">
      <t>カナガワ</t>
    </rPh>
    <rPh sb="18" eb="21">
      <t>ミチョウサ</t>
    </rPh>
    <phoneticPr fontId="2"/>
  </si>
  <si>
    <t>　*3　19年は大阪・福岡が未調査　　*4　20～22年は東京のみ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</si>
</sst>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147">
    <xf numFmtId="0" fontId="0" fillId="0" borderId="0" xfId="0">
      <alignment vertical="center"/>
    </xf>
    <xf numFmtId="176" fontId="0" fillId="0" borderId="0" xfId="0" applyNumberFormat="1" applyBorder="1" applyAlignment="1" applyProtection="1">
      <alignment vertical="center"/>
    </xf>
    <xf numFmtId="177" fontId="0" fillId="0" borderId="0" xfId="0" applyNumberFormat="1" applyBorder="1" applyAlignment="1" applyProtection="1">
      <alignment vertical="center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5" xfId="0" applyBorder="1" applyAlignment="1">
      <alignment horizontal="right" vertical="center"/>
    </xf>
    <xf numFmtId="0" fontId="0" fillId="0" borderId="25" xfId="0" applyNumberFormat="1" applyFill="1" applyBorder="1" applyAlignment="1" applyProtection="1">
      <alignment horizontal="center" vertical="center"/>
    </xf>
    <xf numFmtId="176" fontId="0" fillId="0" borderId="25" xfId="0" applyNumberFormat="1" applyBorder="1" applyAlignment="1" applyProtection="1">
      <alignment vertical="center"/>
    </xf>
    <xf numFmtId="177" fontId="0" fillId="0" borderId="25" xfId="0" applyNumberFormat="1" applyBorder="1" applyAlignment="1" applyProtection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3" xfId="0" applyFont="1" applyBorder="1" applyAlignment="1" applyProtection="1">
      <alignment horizontal="center" vertical="center" textRotation="255" wrapText="1"/>
    </xf>
    <xf numFmtId="49" fontId="4" fillId="0" borderId="13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176" fontId="4" fillId="0" borderId="10" xfId="0" applyNumberFormat="1" applyFont="1" applyBorder="1" applyAlignment="1" applyProtection="1">
      <alignment vertical="center"/>
    </xf>
    <xf numFmtId="176" fontId="4" fillId="0" borderId="11" xfId="0" applyNumberFormat="1" applyFont="1" applyBorder="1" applyAlignment="1" applyProtection="1">
      <alignment vertical="center"/>
    </xf>
    <xf numFmtId="176" fontId="4" fillId="0" borderId="12" xfId="0" applyNumberFormat="1" applyFont="1" applyBorder="1" applyAlignment="1" applyProtection="1">
      <alignment vertical="center"/>
    </xf>
    <xf numFmtId="177" fontId="4" fillId="0" borderId="10" xfId="0" applyNumberFormat="1" applyFont="1" applyBorder="1" applyAlignment="1" applyProtection="1">
      <alignment horizontal="right" vertical="center"/>
    </xf>
    <xf numFmtId="49" fontId="4" fillId="0" borderId="14" xfId="0" applyNumberFormat="1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7" fontId="4" fillId="0" borderId="8" xfId="0" applyNumberFormat="1" applyFont="1" applyBorder="1" applyAlignment="1" applyProtection="1">
      <alignment vertical="center"/>
    </xf>
    <xf numFmtId="176" fontId="4" fillId="0" borderId="8" xfId="0" applyNumberFormat="1" applyFont="1" applyBorder="1" applyAlignment="1" applyProtection="1">
      <alignment vertical="center"/>
    </xf>
    <xf numFmtId="176" fontId="4" fillId="0" borderId="9" xfId="0" applyNumberFormat="1" applyFont="1" applyBorder="1" applyAlignment="1" applyProtection="1">
      <alignment vertical="center"/>
    </xf>
    <xf numFmtId="177" fontId="4" fillId="0" borderId="7" xfId="0" applyNumberFormat="1" applyFont="1" applyBorder="1" applyAlignment="1" applyProtection="1">
      <alignment vertical="center"/>
    </xf>
    <xf numFmtId="176" fontId="4" fillId="0" borderId="6" xfId="0" applyNumberFormat="1" applyFont="1" applyBorder="1" applyAlignment="1" applyProtection="1">
      <alignment vertical="center"/>
    </xf>
    <xf numFmtId="177" fontId="4" fillId="0" borderId="1" xfId="0" applyNumberFormat="1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top" wrapText="1"/>
    </xf>
    <xf numFmtId="177" fontId="4" fillId="0" borderId="10" xfId="0" applyNumberFormat="1" applyFont="1" applyBorder="1" applyAlignment="1" applyProtection="1">
      <alignment vertical="center"/>
    </xf>
    <xf numFmtId="49" fontId="4" fillId="0" borderId="15" xfId="0" applyNumberFormat="1" applyFont="1" applyBorder="1" applyAlignment="1" applyProtection="1">
      <alignment horizontal="center" vertical="center"/>
    </xf>
    <xf numFmtId="177" fontId="4" fillId="0" borderId="11" xfId="0" applyNumberFormat="1" applyFont="1" applyBorder="1" applyAlignment="1" applyProtection="1">
      <alignment vertical="center"/>
    </xf>
    <xf numFmtId="0" fontId="4" fillId="0" borderId="13" xfId="0" applyFont="1" applyBorder="1">
      <alignment vertical="center"/>
    </xf>
    <xf numFmtId="178" fontId="4" fillId="0" borderId="6" xfId="0" applyNumberFormat="1" applyFont="1" applyBorder="1" applyAlignment="1" applyProtection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3" xfId="0" applyFont="1" applyBorder="1" applyAlignment="1" applyProtection="1">
      <alignment horizontal="left"/>
    </xf>
    <xf numFmtId="49" fontId="4" fillId="0" borderId="13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vertical="center"/>
    </xf>
    <xf numFmtId="177" fontId="4" fillId="0" borderId="3" xfId="0" applyNumberFormat="1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7" fontId="4" fillId="0" borderId="2" xfId="0" applyNumberFormat="1" applyFont="1" applyBorder="1" applyAlignment="1" applyProtection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</xf>
    <xf numFmtId="0" fontId="4" fillId="0" borderId="24" xfId="0" applyFont="1" applyBorder="1" applyAlignment="1" applyProtection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right"/>
    </xf>
    <xf numFmtId="1" fontId="4" fillId="0" borderId="2" xfId="0" applyNumberFormat="1" applyFont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>
      <alignment horizontal="right"/>
    </xf>
    <xf numFmtId="0" fontId="4" fillId="0" borderId="4" xfId="0" applyFont="1" applyBorder="1" applyAlignment="1" applyProtection="1">
      <alignment horizontal="center" vertical="center" textRotation="255" wrapText="1"/>
    </xf>
    <xf numFmtId="0" fontId="4" fillId="0" borderId="1" xfId="0" applyFont="1" applyBorder="1" applyAlignment="1" applyProtection="1">
      <alignment horizontal="center" vertical="center" textRotation="255" wrapText="1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7" fontId="4" fillId="0" borderId="0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 applyAlignment="1" applyProtection="1">
      <alignment horizontal="center" vertical="center"/>
    </xf>
    <xf numFmtId="177" fontId="4" fillId="0" borderId="3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7" fontId="4" fillId="0" borderId="1" xfId="0" applyNumberFormat="1" applyFont="1" applyBorder="1" applyAlignment="1" applyProtection="1">
      <alignment horizontal="right" vertical="center"/>
    </xf>
    <xf numFmtId="176" fontId="4" fillId="0" borderId="7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16" xfId="0" applyFont="1" applyBorder="1">
      <alignment vertical="center"/>
    </xf>
    <xf numFmtId="0" fontId="4" fillId="0" borderId="27" xfId="0" applyFont="1" applyBorder="1" applyAlignment="1" applyProtection="1">
      <alignment horizontal="center" vertical="center" textRotation="255" wrapText="1"/>
    </xf>
    <xf numFmtId="49" fontId="4" fillId="0" borderId="20" xfId="0" applyNumberFormat="1" applyFont="1" applyBorder="1" applyAlignment="1" applyProtection="1">
      <alignment horizontal="center" vertical="center"/>
    </xf>
    <xf numFmtId="176" fontId="4" fillId="0" borderId="17" xfId="0" applyNumberFormat="1" applyFont="1" applyBorder="1" applyAlignment="1" applyProtection="1">
      <alignment vertical="center"/>
    </xf>
    <xf numFmtId="177" fontId="4" fillId="0" borderId="18" xfId="0" applyNumberFormat="1" applyFont="1" applyBorder="1" applyAlignment="1" applyProtection="1">
      <alignment vertical="center"/>
    </xf>
    <xf numFmtId="176" fontId="4" fillId="0" borderId="18" xfId="0" applyNumberFormat="1" applyFont="1" applyBorder="1" applyAlignment="1" applyProtection="1">
      <alignment vertical="center"/>
    </xf>
    <xf numFmtId="176" fontId="4" fillId="0" borderId="19" xfId="0" applyNumberFormat="1" applyFont="1" applyBorder="1" applyAlignment="1" applyProtection="1">
      <alignment vertical="center"/>
    </xf>
    <xf numFmtId="177" fontId="4" fillId="0" borderId="17" xfId="0" applyNumberFormat="1" applyFont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horizontal="center" vertical="center" textRotation="255" wrapText="1"/>
    </xf>
    <xf numFmtId="176" fontId="4" fillId="0" borderId="0" xfId="0" applyNumberFormat="1" applyFont="1" applyBorder="1" applyAlignment="1" applyProtection="1">
      <alignment horizontal="right" vertical="center"/>
    </xf>
    <xf numFmtId="176" fontId="4" fillId="0" borderId="10" xfId="0" applyNumberFormat="1" applyFont="1" applyBorder="1" applyAlignment="1" applyProtection="1">
      <alignment horizontal="center" vertical="center"/>
    </xf>
    <xf numFmtId="177" fontId="4" fillId="0" borderId="11" xfId="0" applyNumberFormat="1" applyFont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right" vertical="center"/>
    </xf>
    <xf numFmtId="177" fontId="4" fillId="0" borderId="0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4" fillId="0" borderId="10" xfId="0" applyNumberFormat="1" applyFont="1" applyBorder="1" applyAlignment="1" applyProtection="1">
      <alignment horizontal="right" vertical="center"/>
    </xf>
    <xf numFmtId="177" fontId="4" fillId="0" borderId="11" xfId="0" applyNumberFormat="1" applyFont="1" applyBorder="1" applyAlignment="1" applyProtection="1">
      <alignment horizontal="right" vertical="center"/>
    </xf>
    <xf numFmtId="176" fontId="4" fillId="0" borderId="11" xfId="0" applyNumberFormat="1" applyFont="1" applyBorder="1" applyAlignment="1" applyProtection="1">
      <alignment horizontal="right" vertical="center"/>
    </xf>
    <xf numFmtId="176" fontId="4" fillId="0" borderId="12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center" vertical="center" textRotation="255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7"/>
  <sheetViews>
    <sheetView tabSelected="1" view="pageBreakPreview" topLeftCell="A253" zoomScale="80" zoomScaleNormal="100" zoomScaleSheetLayoutView="80" workbookViewId="0">
      <selection activeCell="F252" sqref="F252"/>
    </sheetView>
  </sheetViews>
  <sheetFormatPr defaultRowHeight="13.2" x14ac:dyDescent="0.2"/>
  <cols>
    <col min="1" max="2" width="3.77734375" customWidth="1"/>
    <col min="3" max="3" width="6.21875" bestFit="1" customWidth="1"/>
    <col min="4" max="4" width="6.77734375" bestFit="1" customWidth="1"/>
    <col min="5" max="5" width="8.77734375" bestFit="1" customWidth="1"/>
    <col min="6" max="6" width="6.21875" bestFit="1" customWidth="1"/>
    <col min="7" max="7" width="6.77734375" bestFit="1" customWidth="1"/>
    <col min="8" max="8" width="8.77734375" bestFit="1" customWidth="1"/>
    <col min="9" max="9" width="6.21875" bestFit="1" customWidth="1"/>
    <col min="10" max="10" width="8.77734375" bestFit="1" customWidth="1"/>
    <col min="11" max="12" width="6.21875" bestFit="1" customWidth="1"/>
    <col min="13" max="13" width="7.21875" customWidth="1"/>
    <col min="14" max="14" width="7.21875" bestFit="1" customWidth="1"/>
    <col min="15" max="15" width="5.44140625" bestFit="1" customWidth="1"/>
    <col min="16" max="16" width="6.109375" bestFit="1" customWidth="1"/>
    <col min="17" max="17" width="6.21875" bestFit="1" customWidth="1"/>
    <col min="18" max="18" width="40.6640625" customWidth="1"/>
  </cols>
  <sheetData>
    <row r="1" spans="1:19" ht="16.05" customHeight="1" x14ac:dyDescent="0.2">
      <c r="A1" s="67" t="s">
        <v>35</v>
      </c>
      <c r="B1" s="67"/>
      <c r="C1" s="67"/>
      <c r="D1" s="67"/>
      <c r="E1" s="67"/>
      <c r="F1" s="67"/>
      <c r="G1" s="67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16.05" customHeight="1" x14ac:dyDescent="0.2">
      <c r="A2" s="69" t="s">
        <v>32</v>
      </c>
      <c r="B2" s="70" t="s">
        <v>60</v>
      </c>
      <c r="C2" s="71" t="s">
        <v>0</v>
      </c>
      <c r="D2" s="72"/>
      <c r="E2" s="73"/>
      <c r="F2" s="71" t="s">
        <v>1</v>
      </c>
      <c r="G2" s="72"/>
      <c r="H2" s="73"/>
      <c r="I2" s="71" t="s">
        <v>2</v>
      </c>
      <c r="J2" s="73"/>
      <c r="K2" s="71" t="s">
        <v>3</v>
      </c>
      <c r="L2" s="72"/>
      <c r="M2" s="74" t="s">
        <v>61</v>
      </c>
      <c r="N2" s="75"/>
      <c r="O2" s="76" t="s">
        <v>43</v>
      </c>
      <c r="P2" s="77"/>
      <c r="Q2" s="78"/>
      <c r="R2" s="68"/>
      <c r="S2" s="68"/>
    </row>
    <row r="3" spans="1:19" ht="16.05" customHeight="1" x14ac:dyDescent="0.2">
      <c r="A3" s="79"/>
      <c r="B3" s="80"/>
      <c r="C3" s="81" t="s">
        <v>31</v>
      </c>
      <c r="D3" s="82" t="s">
        <v>5</v>
      </c>
      <c r="E3" s="82" t="s">
        <v>6</v>
      </c>
      <c r="F3" s="83" t="s">
        <v>4</v>
      </c>
      <c r="G3" s="82" t="s">
        <v>5</v>
      </c>
      <c r="H3" s="82" t="s">
        <v>6</v>
      </c>
      <c r="I3" s="83" t="s">
        <v>4</v>
      </c>
      <c r="J3" s="82" t="s">
        <v>6</v>
      </c>
      <c r="K3" s="83" t="s">
        <v>4</v>
      </c>
      <c r="L3" s="82" t="s">
        <v>6</v>
      </c>
      <c r="M3" s="84"/>
      <c r="N3" s="85"/>
      <c r="O3" s="86"/>
      <c r="P3" s="87"/>
      <c r="Q3" s="88"/>
      <c r="R3" s="68"/>
      <c r="S3" s="68"/>
    </row>
    <row r="4" spans="1:19" ht="16.05" customHeight="1" x14ac:dyDescent="0.2">
      <c r="A4" s="79"/>
      <c r="B4" s="80"/>
      <c r="C4" s="83" t="s">
        <v>30</v>
      </c>
      <c r="D4" s="82" t="s">
        <v>8</v>
      </c>
      <c r="E4" s="82" t="s">
        <v>9</v>
      </c>
      <c r="F4" s="83" t="s">
        <v>7</v>
      </c>
      <c r="G4" s="82" t="s">
        <v>8</v>
      </c>
      <c r="H4" s="82" t="s">
        <v>9</v>
      </c>
      <c r="I4" s="83" t="s">
        <v>7</v>
      </c>
      <c r="J4" s="82" t="s">
        <v>9</v>
      </c>
      <c r="K4" s="83" t="s">
        <v>7</v>
      </c>
      <c r="L4" s="82" t="s">
        <v>9</v>
      </c>
      <c r="M4" s="89" t="s">
        <v>62</v>
      </c>
      <c r="N4" s="90" t="s">
        <v>63</v>
      </c>
      <c r="O4" s="91" t="s">
        <v>44</v>
      </c>
      <c r="P4" s="87"/>
      <c r="Q4" s="92" t="s">
        <v>30</v>
      </c>
      <c r="R4" s="68"/>
      <c r="S4" s="68"/>
    </row>
    <row r="5" spans="1:19" ht="16.05" customHeight="1" x14ac:dyDescent="0.2">
      <c r="A5" s="79"/>
      <c r="B5" s="80"/>
      <c r="C5" s="83"/>
      <c r="D5" s="82"/>
      <c r="E5" s="82"/>
      <c r="F5" s="83"/>
      <c r="G5" s="82"/>
      <c r="H5" s="82"/>
      <c r="I5" s="83"/>
      <c r="J5" s="82"/>
      <c r="K5" s="83"/>
      <c r="L5" s="82"/>
      <c r="M5" s="93"/>
      <c r="N5" s="94"/>
      <c r="O5" s="86"/>
      <c r="P5" s="87"/>
      <c r="Q5" s="92" t="s">
        <v>45</v>
      </c>
      <c r="R5" s="68"/>
      <c r="S5" s="68"/>
    </row>
    <row r="6" spans="1:19" ht="16.05" customHeight="1" x14ac:dyDescent="0.2">
      <c r="A6" s="95"/>
      <c r="B6" s="96"/>
      <c r="C6" s="97" t="s">
        <v>10</v>
      </c>
      <c r="D6" s="98" t="s">
        <v>11</v>
      </c>
      <c r="E6" s="98" t="s">
        <v>12</v>
      </c>
      <c r="F6" s="97" t="s">
        <v>10</v>
      </c>
      <c r="G6" s="98" t="s">
        <v>11</v>
      </c>
      <c r="H6" s="98" t="s">
        <v>12</v>
      </c>
      <c r="I6" s="97" t="s">
        <v>10</v>
      </c>
      <c r="J6" s="98" t="s">
        <v>12</v>
      </c>
      <c r="K6" s="97" t="s">
        <v>11</v>
      </c>
      <c r="L6" s="98" t="s">
        <v>11</v>
      </c>
      <c r="M6" s="97" t="s">
        <v>34</v>
      </c>
      <c r="N6" s="99" t="s">
        <v>34</v>
      </c>
      <c r="O6" s="100" t="s">
        <v>41</v>
      </c>
      <c r="P6" s="101" t="s">
        <v>42</v>
      </c>
      <c r="Q6" s="102" t="s">
        <v>42</v>
      </c>
      <c r="R6" s="68"/>
      <c r="S6" s="68"/>
    </row>
    <row r="7" spans="1:19" ht="16.05" customHeight="1" x14ac:dyDescent="0.2">
      <c r="A7" s="103" t="s">
        <v>72</v>
      </c>
      <c r="B7" s="21" t="s">
        <v>13</v>
      </c>
      <c r="C7" s="22">
        <v>250</v>
      </c>
      <c r="D7" s="23">
        <v>53</v>
      </c>
      <c r="E7" s="24">
        <v>24678</v>
      </c>
      <c r="F7" s="22">
        <v>306</v>
      </c>
      <c r="G7" s="23">
        <v>51.5</v>
      </c>
      <c r="H7" s="24">
        <v>30296</v>
      </c>
      <c r="I7" s="22">
        <f t="shared" ref="I7:I107" si="0">F7-C7</f>
        <v>56</v>
      </c>
      <c r="J7" s="24">
        <f t="shared" ref="J7:J107" si="1">H7-E7</f>
        <v>5618</v>
      </c>
      <c r="K7" s="22">
        <f t="shared" ref="K7:K26" si="2">F7/C7*100</f>
        <v>122.39999999999999</v>
      </c>
      <c r="L7" s="24">
        <f t="shared" ref="L7:L26" si="3">H7/E7*100</f>
        <v>122.76521598184618</v>
      </c>
      <c r="M7" s="22">
        <f t="shared" ref="M7:M41" si="4">E7/MAX(E$7:E$41)*100</f>
        <v>57.886094952148625</v>
      </c>
      <c r="N7" s="35">
        <f t="shared" ref="N7:N41" si="5">H7/MAX(H$7:H$41)*100</f>
        <v>62.278501829544055</v>
      </c>
      <c r="O7" s="36">
        <v>1.7</v>
      </c>
      <c r="P7" s="24">
        <v>300</v>
      </c>
      <c r="Q7" s="35">
        <f t="shared" ref="Q7:Q17" si="6">P7/O7</f>
        <v>176.47058823529412</v>
      </c>
      <c r="R7" s="68" t="s">
        <v>64</v>
      </c>
      <c r="S7" s="68"/>
    </row>
    <row r="8" spans="1:19" ht="16.05" customHeight="1" x14ac:dyDescent="0.2">
      <c r="A8" s="104"/>
      <c r="B8" s="29" t="s">
        <v>15</v>
      </c>
      <c r="C8" s="30">
        <v>263</v>
      </c>
      <c r="D8" s="31">
        <v>54.3</v>
      </c>
      <c r="E8" s="32">
        <v>30828</v>
      </c>
      <c r="F8" s="30">
        <v>310</v>
      </c>
      <c r="G8" s="31">
        <v>57.1</v>
      </c>
      <c r="H8" s="32">
        <v>37140</v>
      </c>
      <c r="I8" s="30">
        <f t="shared" si="0"/>
        <v>47</v>
      </c>
      <c r="J8" s="32">
        <f t="shared" si="1"/>
        <v>6312</v>
      </c>
      <c r="K8" s="30">
        <f t="shared" si="2"/>
        <v>117.87072243346009</v>
      </c>
      <c r="L8" s="32">
        <f t="shared" si="3"/>
        <v>120.47489295445699</v>
      </c>
      <c r="M8" s="30">
        <f t="shared" si="4"/>
        <v>72.311878401200985</v>
      </c>
      <c r="N8" s="33">
        <f t="shared" si="5"/>
        <v>76.34749003001275</v>
      </c>
      <c r="O8" s="34">
        <v>1.7</v>
      </c>
      <c r="P8" s="32">
        <v>350</v>
      </c>
      <c r="Q8" s="33">
        <f t="shared" si="6"/>
        <v>205.88235294117646</v>
      </c>
      <c r="R8" s="68"/>
      <c r="S8" s="68"/>
    </row>
    <row r="9" spans="1:19" ht="16.05" customHeight="1" x14ac:dyDescent="0.2">
      <c r="A9" s="104"/>
      <c r="B9" s="21" t="s">
        <v>16</v>
      </c>
      <c r="C9" s="22">
        <v>265</v>
      </c>
      <c r="D9" s="23">
        <v>51.4</v>
      </c>
      <c r="E9" s="24">
        <v>28209</v>
      </c>
      <c r="F9" s="22">
        <v>321</v>
      </c>
      <c r="G9" s="23">
        <v>53</v>
      </c>
      <c r="H9" s="24">
        <v>35447</v>
      </c>
      <c r="I9" s="22">
        <f t="shared" si="0"/>
        <v>56</v>
      </c>
      <c r="J9" s="24">
        <f t="shared" si="1"/>
        <v>7238</v>
      </c>
      <c r="K9" s="22">
        <f t="shared" si="2"/>
        <v>121.1320754716981</v>
      </c>
      <c r="L9" s="24">
        <f t="shared" si="3"/>
        <v>125.65847779077599</v>
      </c>
      <c r="M9" s="22">
        <f t="shared" si="4"/>
        <v>66.168605742165511</v>
      </c>
      <c r="N9" s="35">
        <f t="shared" si="5"/>
        <v>72.867244994449692</v>
      </c>
      <c r="O9" s="36">
        <v>1.7</v>
      </c>
      <c r="P9" s="24">
        <v>350</v>
      </c>
      <c r="Q9" s="35">
        <f t="shared" si="6"/>
        <v>205.88235294117646</v>
      </c>
      <c r="R9" s="68"/>
      <c r="S9" s="68"/>
    </row>
    <row r="10" spans="1:19" ht="16.05" customHeight="1" x14ac:dyDescent="0.2">
      <c r="A10" s="104"/>
      <c r="B10" s="21" t="s">
        <v>17</v>
      </c>
      <c r="C10" s="22">
        <v>259</v>
      </c>
      <c r="D10" s="23">
        <v>48.6</v>
      </c>
      <c r="E10" s="24">
        <v>31729</v>
      </c>
      <c r="F10" s="22">
        <v>309</v>
      </c>
      <c r="G10" s="23">
        <v>48.9</v>
      </c>
      <c r="H10" s="24">
        <v>38409</v>
      </c>
      <c r="I10" s="22">
        <f t="shared" si="0"/>
        <v>50</v>
      </c>
      <c r="J10" s="24">
        <f t="shared" si="1"/>
        <v>6680</v>
      </c>
      <c r="K10" s="22">
        <f t="shared" si="2"/>
        <v>119.30501930501931</v>
      </c>
      <c r="L10" s="24">
        <f t="shared" si="3"/>
        <v>121.05329509281731</v>
      </c>
      <c r="M10" s="22">
        <f t="shared" si="4"/>
        <v>74.425314317883277</v>
      </c>
      <c r="N10" s="35">
        <f t="shared" si="5"/>
        <v>78.956132056078616</v>
      </c>
      <c r="O10" s="36">
        <v>1.7</v>
      </c>
      <c r="P10" s="24">
        <v>400</v>
      </c>
      <c r="Q10" s="35">
        <f t="shared" si="6"/>
        <v>235.29411764705884</v>
      </c>
      <c r="R10" s="68"/>
      <c r="S10" s="68"/>
    </row>
    <row r="11" spans="1:19" ht="16.05" customHeight="1" x14ac:dyDescent="0.2">
      <c r="A11" s="105"/>
      <c r="B11" s="21" t="s">
        <v>18</v>
      </c>
      <c r="C11" s="22">
        <v>267</v>
      </c>
      <c r="D11" s="23">
        <v>47.4</v>
      </c>
      <c r="E11" s="24">
        <v>32018</v>
      </c>
      <c r="F11" s="22">
        <v>301</v>
      </c>
      <c r="G11" s="23">
        <v>49.7</v>
      </c>
      <c r="H11" s="24">
        <v>37827</v>
      </c>
      <c r="I11" s="22">
        <f t="shared" si="0"/>
        <v>34</v>
      </c>
      <c r="J11" s="24">
        <f t="shared" si="1"/>
        <v>5809</v>
      </c>
      <c r="K11" s="22">
        <f t="shared" si="2"/>
        <v>112.73408239700376</v>
      </c>
      <c r="L11" s="24">
        <f t="shared" si="3"/>
        <v>118.14291960772066</v>
      </c>
      <c r="M11" s="22">
        <f t="shared" si="4"/>
        <v>75.103208857196464</v>
      </c>
      <c r="N11" s="35">
        <f t="shared" si="5"/>
        <v>77.759733585495212</v>
      </c>
      <c r="O11" s="36">
        <v>1.7</v>
      </c>
      <c r="P11" s="24">
        <v>400</v>
      </c>
      <c r="Q11" s="35">
        <f t="shared" si="6"/>
        <v>235.29411764705884</v>
      </c>
      <c r="R11" s="68"/>
      <c r="S11" s="68"/>
    </row>
    <row r="12" spans="1:19" ht="16.05" customHeight="1" x14ac:dyDescent="0.2">
      <c r="A12" s="105"/>
      <c r="B12" s="21" t="s">
        <v>19</v>
      </c>
      <c r="C12" s="22">
        <v>257</v>
      </c>
      <c r="D12" s="23">
        <v>47</v>
      </c>
      <c r="E12" s="24">
        <v>32679</v>
      </c>
      <c r="F12" s="22">
        <v>299</v>
      </c>
      <c r="G12" s="23">
        <v>48.4</v>
      </c>
      <c r="H12" s="24">
        <v>39394</v>
      </c>
      <c r="I12" s="22">
        <f t="shared" si="0"/>
        <v>42</v>
      </c>
      <c r="J12" s="24">
        <f t="shared" si="1"/>
        <v>6715</v>
      </c>
      <c r="K12" s="22">
        <f t="shared" si="2"/>
        <v>116.34241245136188</v>
      </c>
      <c r="L12" s="24">
        <f t="shared" si="3"/>
        <v>120.54836439303529</v>
      </c>
      <c r="M12" s="25">
        <f t="shared" si="4"/>
        <v>76.653687370988933</v>
      </c>
      <c r="N12" s="27">
        <f t="shared" si="5"/>
        <v>80.980964519179381</v>
      </c>
      <c r="O12" s="38">
        <v>1.7</v>
      </c>
      <c r="P12" s="26">
        <v>440</v>
      </c>
      <c r="Q12" s="27">
        <f t="shared" si="6"/>
        <v>258.8235294117647</v>
      </c>
      <c r="R12" s="68"/>
      <c r="S12" s="68"/>
    </row>
    <row r="13" spans="1:19" ht="16.05" customHeight="1" x14ac:dyDescent="0.2">
      <c r="A13" s="105"/>
      <c r="B13" s="29" t="s">
        <v>20</v>
      </c>
      <c r="C13" s="30">
        <v>268</v>
      </c>
      <c r="D13" s="31">
        <v>45</v>
      </c>
      <c r="E13" s="32">
        <v>33153</v>
      </c>
      <c r="F13" s="30">
        <v>300</v>
      </c>
      <c r="G13" s="31">
        <v>48.5</v>
      </c>
      <c r="H13" s="32">
        <v>40115</v>
      </c>
      <c r="I13" s="30">
        <f t="shared" si="0"/>
        <v>32</v>
      </c>
      <c r="J13" s="32">
        <f t="shared" si="1"/>
        <v>6962</v>
      </c>
      <c r="K13" s="30">
        <f t="shared" si="2"/>
        <v>111.94029850746267</v>
      </c>
      <c r="L13" s="32">
        <f t="shared" si="3"/>
        <v>120.99960787862337</v>
      </c>
      <c r="M13" s="30">
        <f t="shared" si="4"/>
        <v>77.765528241696387</v>
      </c>
      <c r="N13" s="33">
        <f t="shared" si="5"/>
        <v>82.463100768819629</v>
      </c>
      <c r="O13" s="34">
        <v>1.7</v>
      </c>
      <c r="P13" s="32">
        <v>460</v>
      </c>
      <c r="Q13" s="33">
        <f t="shared" si="6"/>
        <v>270.58823529411768</v>
      </c>
      <c r="R13" s="68"/>
      <c r="S13" s="68"/>
    </row>
    <row r="14" spans="1:19" ht="16.05" customHeight="1" x14ac:dyDescent="0.2">
      <c r="A14" s="105"/>
      <c r="B14" s="21" t="s">
        <v>21</v>
      </c>
      <c r="C14" s="22">
        <v>263</v>
      </c>
      <c r="D14" s="23">
        <v>44.2</v>
      </c>
      <c r="E14" s="24">
        <v>33599</v>
      </c>
      <c r="F14" s="22">
        <v>293</v>
      </c>
      <c r="G14" s="23">
        <v>46.2</v>
      </c>
      <c r="H14" s="24">
        <v>39587</v>
      </c>
      <c r="I14" s="22">
        <f t="shared" si="0"/>
        <v>30</v>
      </c>
      <c r="J14" s="24">
        <f t="shared" si="1"/>
        <v>5988</v>
      </c>
      <c r="K14" s="22">
        <f t="shared" si="2"/>
        <v>111.40684410646389</v>
      </c>
      <c r="L14" s="24">
        <f t="shared" si="3"/>
        <v>117.82195898687462</v>
      </c>
      <c r="M14" s="22">
        <f t="shared" si="4"/>
        <v>78.811690748733341</v>
      </c>
      <c r="N14" s="35">
        <f t="shared" si="5"/>
        <v>81.377708341898611</v>
      </c>
      <c r="O14" s="36">
        <v>1.7</v>
      </c>
      <c r="P14" s="24">
        <v>460</v>
      </c>
      <c r="Q14" s="35">
        <f t="shared" si="6"/>
        <v>270.58823529411768</v>
      </c>
      <c r="R14" s="68"/>
      <c r="S14" s="68"/>
    </row>
    <row r="15" spans="1:19" ht="16.05" customHeight="1" x14ac:dyDescent="0.2">
      <c r="A15" s="105"/>
      <c r="B15" s="21" t="s">
        <v>22</v>
      </c>
      <c r="C15" s="22">
        <v>270</v>
      </c>
      <c r="D15" s="23">
        <v>43.4</v>
      </c>
      <c r="E15" s="24">
        <v>34597</v>
      </c>
      <c r="F15" s="22">
        <v>293</v>
      </c>
      <c r="G15" s="23">
        <v>47.9</v>
      </c>
      <c r="H15" s="24">
        <v>40946</v>
      </c>
      <c r="I15" s="22">
        <f t="shared" si="0"/>
        <v>23</v>
      </c>
      <c r="J15" s="24">
        <f t="shared" si="1"/>
        <v>6349</v>
      </c>
      <c r="K15" s="22">
        <f t="shared" si="2"/>
        <v>108.51851851851852</v>
      </c>
      <c r="L15" s="24">
        <f t="shared" si="3"/>
        <v>118.35130213602336</v>
      </c>
      <c r="M15" s="22">
        <f t="shared" si="4"/>
        <v>81.152655282416958</v>
      </c>
      <c r="N15" s="35">
        <f t="shared" si="5"/>
        <v>84.171360440735114</v>
      </c>
      <c r="O15" s="36">
        <v>1.7</v>
      </c>
      <c r="P15" s="24">
        <v>460</v>
      </c>
      <c r="Q15" s="35">
        <f t="shared" si="6"/>
        <v>270.58823529411768</v>
      </c>
      <c r="R15" s="68"/>
      <c r="S15" s="68"/>
    </row>
    <row r="16" spans="1:19" ht="16.05" customHeight="1" x14ac:dyDescent="0.2">
      <c r="A16" s="105"/>
      <c r="B16" s="21" t="s">
        <v>23</v>
      </c>
      <c r="C16" s="22">
        <v>269</v>
      </c>
      <c r="D16" s="23">
        <v>46</v>
      </c>
      <c r="E16" s="24">
        <v>37184</v>
      </c>
      <c r="F16" s="22">
        <v>300</v>
      </c>
      <c r="G16" s="23">
        <v>48</v>
      </c>
      <c r="H16" s="24">
        <v>42277</v>
      </c>
      <c r="I16" s="22">
        <f t="shared" si="0"/>
        <v>31</v>
      </c>
      <c r="J16" s="24">
        <f t="shared" si="1"/>
        <v>5093</v>
      </c>
      <c r="K16" s="22">
        <f t="shared" si="2"/>
        <v>111.52416356877323</v>
      </c>
      <c r="L16" s="24">
        <f t="shared" si="3"/>
        <v>113.6967512908778</v>
      </c>
      <c r="M16" s="22">
        <f t="shared" si="4"/>
        <v>87.220866954400449</v>
      </c>
      <c r="N16" s="35">
        <f t="shared" si="5"/>
        <v>86.907453850265185</v>
      </c>
      <c r="O16" s="36">
        <v>1.7</v>
      </c>
      <c r="P16" s="24">
        <v>460</v>
      </c>
      <c r="Q16" s="35">
        <f t="shared" si="6"/>
        <v>270.58823529411768</v>
      </c>
      <c r="R16" s="68"/>
      <c r="S16" s="68"/>
    </row>
    <row r="17" spans="1:19" ht="16.05" customHeight="1" x14ac:dyDescent="0.2">
      <c r="A17" s="105"/>
      <c r="B17" s="39" t="s">
        <v>24</v>
      </c>
      <c r="C17" s="25">
        <v>259</v>
      </c>
      <c r="D17" s="40">
        <v>47.6</v>
      </c>
      <c r="E17" s="26">
        <v>35303</v>
      </c>
      <c r="F17" s="25">
        <v>295</v>
      </c>
      <c r="G17" s="40">
        <v>48.9</v>
      </c>
      <c r="H17" s="26">
        <v>42162</v>
      </c>
      <c r="I17" s="25">
        <f t="shared" si="0"/>
        <v>36</v>
      </c>
      <c r="J17" s="26">
        <f t="shared" si="1"/>
        <v>6859</v>
      </c>
      <c r="K17" s="25">
        <f t="shared" si="2"/>
        <v>113.8996138996139</v>
      </c>
      <c r="L17" s="26">
        <f t="shared" si="3"/>
        <v>119.42894371583152</v>
      </c>
      <c r="M17" s="25">
        <f t="shared" si="4"/>
        <v>82.808688309251266</v>
      </c>
      <c r="N17" s="27">
        <f t="shared" si="5"/>
        <v>86.671052090613827</v>
      </c>
      <c r="O17" s="38">
        <v>1.7</v>
      </c>
      <c r="P17" s="26">
        <v>460</v>
      </c>
      <c r="Q17" s="27">
        <f t="shared" si="6"/>
        <v>270.58823529411768</v>
      </c>
      <c r="R17" s="68" t="s">
        <v>46</v>
      </c>
      <c r="S17" s="68"/>
    </row>
    <row r="18" spans="1:19" ht="16.05" customHeight="1" x14ac:dyDescent="0.2">
      <c r="A18" s="83"/>
      <c r="B18" s="29" t="s">
        <v>25</v>
      </c>
      <c r="C18" s="30">
        <v>262</v>
      </c>
      <c r="D18" s="31">
        <v>47.6</v>
      </c>
      <c r="E18" s="32">
        <v>37154</v>
      </c>
      <c r="F18" s="30">
        <v>295</v>
      </c>
      <c r="G18" s="31">
        <v>49.1</v>
      </c>
      <c r="H18" s="32">
        <v>42437</v>
      </c>
      <c r="I18" s="30">
        <f t="shared" si="0"/>
        <v>33</v>
      </c>
      <c r="J18" s="32">
        <f t="shared" si="1"/>
        <v>5283</v>
      </c>
      <c r="K18" s="30">
        <f t="shared" si="2"/>
        <v>112.59541984732823</v>
      </c>
      <c r="L18" s="32">
        <f t="shared" si="3"/>
        <v>114.21919577972761</v>
      </c>
      <c r="M18" s="30">
        <f t="shared" si="4"/>
        <v>87.150497279039215</v>
      </c>
      <c r="N18" s="33">
        <f t="shared" si="5"/>
        <v>87.236360646301861</v>
      </c>
      <c r="O18" s="34">
        <v>1.7</v>
      </c>
      <c r="P18" s="32">
        <v>460</v>
      </c>
      <c r="Q18" s="33">
        <f t="shared" ref="Q18:Q33" si="7">P18/O18</f>
        <v>270.58823529411768</v>
      </c>
      <c r="R18" s="68" t="s">
        <v>47</v>
      </c>
      <c r="S18" s="68"/>
    </row>
    <row r="19" spans="1:19" ht="16.05" customHeight="1" x14ac:dyDescent="0.2">
      <c r="A19" s="105"/>
      <c r="B19" s="21" t="s">
        <v>26</v>
      </c>
      <c r="C19" s="22">
        <v>278</v>
      </c>
      <c r="D19" s="23">
        <v>48.1</v>
      </c>
      <c r="E19" s="24">
        <v>42394</v>
      </c>
      <c r="F19" s="22">
        <v>310</v>
      </c>
      <c r="G19" s="23">
        <v>48.5</v>
      </c>
      <c r="H19" s="24">
        <v>46892</v>
      </c>
      <c r="I19" s="22">
        <f t="shared" si="0"/>
        <v>32</v>
      </c>
      <c r="J19" s="24">
        <f t="shared" si="1"/>
        <v>4498</v>
      </c>
      <c r="K19" s="22">
        <f t="shared" si="2"/>
        <v>111.51079136690647</v>
      </c>
      <c r="L19" s="24">
        <f t="shared" si="3"/>
        <v>110.60999197999718</v>
      </c>
      <c r="M19" s="22">
        <f t="shared" si="4"/>
        <v>99.441733908800899</v>
      </c>
      <c r="N19" s="35">
        <f t="shared" si="5"/>
        <v>96.394359248447969</v>
      </c>
      <c r="O19" s="36">
        <v>1.7</v>
      </c>
      <c r="P19" s="24">
        <v>510</v>
      </c>
      <c r="Q19" s="35">
        <f t="shared" si="7"/>
        <v>300</v>
      </c>
      <c r="R19" s="68"/>
      <c r="S19" s="68"/>
    </row>
    <row r="20" spans="1:19" ht="16.05" customHeight="1" x14ac:dyDescent="0.2">
      <c r="A20" s="83"/>
      <c r="B20" s="21" t="s">
        <v>27</v>
      </c>
      <c r="C20" s="22">
        <v>281</v>
      </c>
      <c r="D20" s="23">
        <v>46.6</v>
      </c>
      <c r="E20" s="24">
        <v>41623</v>
      </c>
      <c r="F20" s="22">
        <v>312</v>
      </c>
      <c r="G20" s="23">
        <v>49.4</v>
      </c>
      <c r="H20" s="24">
        <v>48646</v>
      </c>
      <c r="I20" s="22">
        <f t="shared" si="0"/>
        <v>31</v>
      </c>
      <c r="J20" s="24">
        <f t="shared" si="1"/>
        <v>7023</v>
      </c>
      <c r="K20" s="22">
        <f t="shared" si="2"/>
        <v>111.03202846975088</v>
      </c>
      <c r="L20" s="24">
        <f t="shared" si="3"/>
        <v>116.87288278115464</v>
      </c>
      <c r="M20" s="22">
        <f t="shared" si="4"/>
        <v>97.633233252017263</v>
      </c>
      <c r="N20" s="35">
        <f t="shared" si="5"/>
        <v>100</v>
      </c>
      <c r="O20" s="36">
        <v>1.7</v>
      </c>
      <c r="P20" s="24">
        <v>540</v>
      </c>
      <c r="Q20" s="35">
        <f t="shared" si="7"/>
        <v>317.64705882352939</v>
      </c>
      <c r="R20" s="68"/>
      <c r="S20" s="68"/>
    </row>
    <row r="21" spans="1:19" ht="16.05" customHeight="1" x14ac:dyDescent="0.2">
      <c r="A21" s="105"/>
      <c r="B21" s="21">
        <v>93</v>
      </c>
      <c r="C21" s="22">
        <v>273</v>
      </c>
      <c r="D21" s="23">
        <v>42.8</v>
      </c>
      <c r="E21" s="24">
        <v>41658</v>
      </c>
      <c r="F21" s="22">
        <v>298</v>
      </c>
      <c r="G21" s="23">
        <v>45</v>
      </c>
      <c r="H21" s="24">
        <v>46833</v>
      </c>
      <c r="I21" s="22">
        <f t="shared" si="0"/>
        <v>25</v>
      </c>
      <c r="J21" s="24">
        <f t="shared" si="1"/>
        <v>5175</v>
      </c>
      <c r="K21" s="22">
        <f t="shared" si="2"/>
        <v>109.15750915750915</v>
      </c>
      <c r="L21" s="24">
        <f t="shared" si="3"/>
        <v>112.42258389745068</v>
      </c>
      <c r="M21" s="22">
        <f t="shared" si="4"/>
        <v>97.71533120660537</v>
      </c>
      <c r="N21" s="35">
        <f t="shared" si="5"/>
        <v>96.273074867409449</v>
      </c>
      <c r="O21" s="36">
        <v>1.7</v>
      </c>
      <c r="P21" s="24">
        <v>590</v>
      </c>
      <c r="Q21" s="35">
        <f t="shared" si="7"/>
        <v>347.05882352941177</v>
      </c>
      <c r="R21" s="68" t="s">
        <v>66</v>
      </c>
      <c r="S21" s="68"/>
    </row>
    <row r="22" spans="1:19" ht="16.05" customHeight="1" x14ac:dyDescent="0.2">
      <c r="A22" s="105"/>
      <c r="B22" s="39">
        <v>94</v>
      </c>
      <c r="C22" s="25">
        <v>274</v>
      </c>
      <c r="D22" s="40">
        <v>42.9</v>
      </c>
      <c r="E22" s="26">
        <v>42632</v>
      </c>
      <c r="F22" s="25">
        <v>293</v>
      </c>
      <c r="G22" s="40">
        <v>45.1</v>
      </c>
      <c r="H22" s="26">
        <v>47691</v>
      </c>
      <c r="I22" s="25">
        <f t="shared" si="0"/>
        <v>19</v>
      </c>
      <c r="J22" s="26">
        <f t="shared" si="1"/>
        <v>5059</v>
      </c>
      <c r="K22" s="25">
        <f t="shared" si="2"/>
        <v>106.93430656934306</v>
      </c>
      <c r="L22" s="26">
        <f t="shared" si="3"/>
        <v>111.86667292174891</v>
      </c>
      <c r="M22" s="22">
        <f t="shared" si="4"/>
        <v>100</v>
      </c>
      <c r="N22" s="35">
        <f t="shared" si="5"/>
        <v>98.036837561156105</v>
      </c>
      <c r="O22" s="36">
        <v>1.7</v>
      </c>
      <c r="P22" s="24">
        <v>590</v>
      </c>
      <c r="Q22" s="35">
        <f t="shared" si="7"/>
        <v>347.05882352941177</v>
      </c>
      <c r="R22" s="68" t="s">
        <v>67</v>
      </c>
      <c r="S22" s="68"/>
    </row>
    <row r="23" spans="1:19" ht="16.05" customHeight="1" x14ac:dyDescent="0.2">
      <c r="A23" s="105"/>
      <c r="B23" s="21">
        <v>95</v>
      </c>
      <c r="C23" s="22">
        <v>274</v>
      </c>
      <c r="D23" s="23">
        <v>40.200000000000003</v>
      </c>
      <c r="E23" s="24">
        <v>39130</v>
      </c>
      <c r="F23" s="22">
        <v>298</v>
      </c>
      <c r="G23" s="23">
        <v>44.5</v>
      </c>
      <c r="H23" s="24">
        <v>46582</v>
      </c>
      <c r="I23" s="22">
        <f t="shared" si="0"/>
        <v>24</v>
      </c>
      <c r="J23" s="24">
        <f t="shared" si="1"/>
        <v>7452</v>
      </c>
      <c r="K23" s="22">
        <f t="shared" si="2"/>
        <v>108.75912408759123</v>
      </c>
      <c r="L23" s="24">
        <f t="shared" si="3"/>
        <v>119.04421160235114</v>
      </c>
      <c r="M23" s="30">
        <f t="shared" si="4"/>
        <v>91.785513229498974</v>
      </c>
      <c r="N23" s="33">
        <f t="shared" si="5"/>
        <v>95.757102331126916</v>
      </c>
      <c r="O23" s="34">
        <v>1.7</v>
      </c>
      <c r="P23" s="32">
        <v>590</v>
      </c>
      <c r="Q23" s="33">
        <f t="shared" si="7"/>
        <v>347.05882352941177</v>
      </c>
      <c r="R23" s="68"/>
      <c r="S23" s="68"/>
    </row>
    <row r="24" spans="1:19" ht="16.05" customHeight="1" x14ac:dyDescent="0.2">
      <c r="A24" s="105"/>
      <c r="B24" s="21">
        <v>96</v>
      </c>
      <c r="C24" s="22">
        <v>266</v>
      </c>
      <c r="D24" s="23">
        <v>40.9</v>
      </c>
      <c r="E24" s="24">
        <v>41274</v>
      </c>
      <c r="F24" s="22">
        <v>286</v>
      </c>
      <c r="G24" s="23">
        <v>42.3</v>
      </c>
      <c r="H24" s="24">
        <v>46435</v>
      </c>
      <c r="I24" s="22">
        <f t="shared" si="0"/>
        <v>20</v>
      </c>
      <c r="J24" s="24">
        <f t="shared" si="1"/>
        <v>5161</v>
      </c>
      <c r="K24" s="22">
        <f t="shared" si="2"/>
        <v>107.51879699248121</v>
      </c>
      <c r="L24" s="24">
        <f t="shared" si="3"/>
        <v>112.50423995735814</v>
      </c>
      <c r="M24" s="22">
        <f t="shared" si="4"/>
        <v>96.814599361981607</v>
      </c>
      <c r="N24" s="35">
        <f t="shared" si="5"/>
        <v>95.454919212268223</v>
      </c>
      <c r="O24" s="36">
        <v>1.7</v>
      </c>
      <c r="P24" s="24">
        <v>640</v>
      </c>
      <c r="Q24" s="35">
        <f t="shared" si="7"/>
        <v>376.47058823529414</v>
      </c>
      <c r="R24" s="68"/>
      <c r="S24" s="68"/>
    </row>
    <row r="25" spans="1:19" ht="16.05" customHeight="1" x14ac:dyDescent="0.2">
      <c r="A25" s="105"/>
      <c r="B25" s="21">
        <v>97</v>
      </c>
      <c r="C25" s="22">
        <v>269</v>
      </c>
      <c r="D25" s="23">
        <v>40.299999999999997</v>
      </c>
      <c r="E25" s="24">
        <v>41863</v>
      </c>
      <c r="F25" s="22">
        <v>286</v>
      </c>
      <c r="G25" s="23">
        <v>43</v>
      </c>
      <c r="H25" s="24">
        <v>47551</v>
      </c>
      <c r="I25" s="22">
        <f t="shared" si="0"/>
        <v>17</v>
      </c>
      <c r="J25" s="24">
        <f t="shared" si="1"/>
        <v>5688</v>
      </c>
      <c r="K25" s="22">
        <f t="shared" si="2"/>
        <v>106.31970260223049</v>
      </c>
      <c r="L25" s="24">
        <f t="shared" si="3"/>
        <v>113.58717722093496</v>
      </c>
      <c r="M25" s="22">
        <f t="shared" si="4"/>
        <v>98.196190654907113</v>
      </c>
      <c r="N25" s="35">
        <f t="shared" si="5"/>
        <v>97.749044114624013</v>
      </c>
      <c r="O25" s="36">
        <v>1.7</v>
      </c>
      <c r="P25" s="24">
        <v>650</v>
      </c>
      <c r="Q25" s="35">
        <f t="shared" si="7"/>
        <v>382.35294117647061</v>
      </c>
      <c r="R25" s="68" t="s">
        <v>59</v>
      </c>
      <c r="S25" s="68"/>
    </row>
    <row r="26" spans="1:19" ht="16.05" customHeight="1" x14ac:dyDescent="0.2">
      <c r="A26" s="105"/>
      <c r="B26" s="21">
        <v>98</v>
      </c>
      <c r="C26" s="22">
        <v>255</v>
      </c>
      <c r="D26" s="23">
        <v>38.5</v>
      </c>
      <c r="E26" s="24">
        <v>36474</v>
      </c>
      <c r="F26" s="22">
        <v>281</v>
      </c>
      <c r="G26" s="23">
        <v>40.5</v>
      </c>
      <c r="H26" s="24">
        <v>43338</v>
      </c>
      <c r="I26" s="22">
        <f t="shared" si="0"/>
        <v>26</v>
      </c>
      <c r="J26" s="24">
        <f t="shared" si="1"/>
        <v>6864</v>
      </c>
      <c r="K26" s="22">
        <f t="shared" si="2"/>
        <v>110.19607843137256</v>
      </c>
      <c r="L26" s="24">
        <f t="shared" si="3"/>
        <v>118.81888468498107</v>
      </c>
      <c r="M26" s="22">
        <f t="shared" si="4"/>
        <v>85.555451304184643</v>
      </c>
      <c r="N26" s="35">
        <f t="shared" si="5"/>
        <v>89.088517041483371</v>
      </c>
      <c r="O26" s="36">
        <v>1.7</v>
      </c>
      <c r="P26" s="24">
        <v>650</v>
      </c>
      <c r="Q26" s="35">
        <f t="shared" si="7"/>
        <v>382.35294117647061</v>
      </c>
      <c r="R26" s="68"/>
      <c r="S26" s="68"/>
    </row>
    <row r="27" spans="1:19" ht="16.05" customHeight="1" x14ac:dyDescent="0.2">
      <c r="A27" s="105"/>
      <c r="B27" s="39">
        <v>99</v>
      </c>
      <c r="C27" s="25">
        <v>264</v>
      </c>
      <c r="D27" s="40">
        <v>34.700000000000003</v>
      </c>
      <c r="E27" s="26">
        <v>34803</v>
      </c>
      <c r="F27" s="25">
        <v>275</v>
      </c>
      <c r="G27" s="40">
        <v>37.799999999999997</v>
      </c>
      <c r="H27" s="26">
        <v>39320</v>
      </c>
      <c r="I27" s="25">
        <f t="shared" si="0"/>
        <v>11</v>
      </c>
      <c r="J27" s="26">
        <f t="shared" si="1"/>
        <v>4517</v>
      </c>
      <c r="K27" s="25">
        <f t="shared" ref="K27:K32" si="8">(F27/C27)*100</f>
        <v>104.16666666666667</v>
      </c>
      <c r="L27" s="26">
        <f t="shared" ref="L27:L32" si="9">(H27/E27)*100</f>
        <v>112.97876619831624</v>
      </c>
      <c r="M27" s="25">
        <f t="shared" si="4"/>
        <v>81.63586038656409</v>
      </c>
      <c r="N27" s="27">
        <f t="shared" si="5"/>
        <v>80.828845126012411</v>
      </c>
      <c r="O27" s="38">
        <v>1.7</v>
      </c>
      <c r="P27" s="26">
        <v>650</v>
      </c>
      <c r="Q27" s="27">
        <f t="shared" si="7"/>
        <v>382.35294117647061</v>
      </c>
      <c r="R27" s="68"/>
      <c r="S27" s="68"/>
    </row>
    <row r="28" spans="1:19" ht="16.05" customHeight="1" x14ac:dyDescent="0.2">
      <c r="A28" s="105"/>
      <c r="B28" s="45" t="s">
        <v>33</v>
      </c>
      <c r="C28" s="46">
        <v>260</v>
      </c>
      <c r="D28" s="47">
        <v>34.200000000000003</v>
      </c>
      <c r="E28" s="48">
        <v>33037</v>
      </c>
      <c r="F28" s="46">
        <v>271</v>
      </c>
      <c r="G28" s="47">
        <v>38.299999999999997</v>
      </c>
      <c r="H28" s="48">
        <v>38884</v>
      </c>
      <c r="I28" s="22">
        <f t="shared" ref="I28:I33" si="10">F28-C28</f>
        <v>11</v>
      </c>
      <c r="J28" s="24">
        <f t="shared" ref="J28:J33" si="11">H28-E28</f>
        <v>5847</v>
      </c>
      <c r="K28" s="22">
        <f t="shared" si="8"/>
        <v>104.23076923076924</v>
      </c>
      <c r="L28" s="24">
        <f t="shared" si="9"/>
        <v>117.69833822683657</v>
      </c>
      <c r="M28" s="30">
        <f t="shared" si="4"/>
        <v>77.493432163632946</v>
      </c>
      <c r="N28" s="33">
        <f t="shared" si="5"/>
        <v>79.932574106812481</v>
      </c>
      <c r="O28" s="34">
        <v>1.7</v>
      </c>
      <c r="P28" s="32">
        <v>650</v>
      </c>
      <c r="Q28" s="33">
        <f t="shared" si="7"/>
        <v>382.35294117647061</v>
      </c>
      <c r="R28" s="68"/>
      <c r="S28" s="68"/>
    </row>
    <row r="29" spans="1:19" ht="16.05" customHeight="1" x14ac:dyDescent="0.2">
      <c r="A29" s="105"/>
      <c r="B29" s="45" t="s">
        <v>36</v>
      </c>
      <c r="C29" s="46">
        <v>264</v>
      </c>
      <c r="D29" s="47">
        <v>31.9</v>
      </c>
      <c r="E29" s="48">
        <v>32189</v>
      </c>
      <c r="F29" s="46">
        <v>269</v>
      </c>
      <c r="G29" s="47">
        <v>35.799999999999997</v>
      </c>
      <c r="H29" s="48">
        <v>36600</v>
      </c>
      <c r="I29" s="22">
        <f t="shared" si="10"/>
        <v>5</v>
      </c>
      <c r="J29" s="24">
        <f t="shared" si="11"/>
        <v>4411</v>
      </c>
      <c r="K29" s="22">
        <f t="shared" si="8"/>
        <v>101.89393939393941</v>
      </c>
      <c r="L29" s="24">
        <f t="shared" si="9"/>
        <v>113.70343906303395</v>
      </c>
      <c r="M29" s="22">
        <f t="shared" si="4"/>
        <v>75.504316006755488</v>
      </c>
      <c r="N29" s="35">
        <f t="shared" si="5"/>
        <v>75.237429593388967</v>
      </c>
      <c r="O29" s="36">
        <v>1.7</v>
      </c>
      <c r="P29" s="24">
        <v>650</v>
      </c>
      <c r="Q29" s="35">
        <f t="shared" si="7"/>
        <v>382.35294117647061</v>
      </c>
      <c r="R29" s="68"/>
      <c r="S29" s="68"/>
    </row>
    <row r="30" spans="1:19" ht="16.05" customHeight="1" x14ac:dyDescent="0.2">
      <c r="A30" s="105"/>
      <c r="B30" s="45" t="s">
        <v>37</v>
      </c>
      <c r="C30" s="22">
        <v>232</v>
      </c>
      <c r="D30" s="23">
        <v>34.4</v>
      </c>
      <c r="E30" s="24">
        <v>30644</v>
      </c>
      <c r="F30" s="22">
        <v>250</v>
      </c>
      <c r="G30" s="23">
        <v>36.799999999999997</v>
      </c>
      <c r="H30" s="24">
        <v>35798</v>
      </c>
      <c r="I30" s="22">
        <f t="shared" si="10"/>
        <v>18</v>
      </c>
      <c r="J30" s="24">
        <f t="shared" si="11"/>
        <v>5154</v>
      </c>
      <c r="K30" s="22">
        <f t="shared" si="8"/>
        <v>107.75862068965519</v>
      </c>
      <c r="L30" s="24">
        <f t="shared" si="9"/>
        <v>116.81895313927686</v>
      </c>
      <c r="M30" s="22">
        <f t="shared" si="4"/>
        <v>71.880277725652093</v>
      </c>
      <c r="N30" s="35">
        <f t="shared" si="5"/>
        <v>73.588784278255147</v>
      </c>
      <c r="O30" s="36">
        <v>1.7</v>
      </c>
      <c r="P30" s="24">
        <v>650</v>
      </c>
      <c r="Q30" s="35">
        <f t="shared" si="7"/>
        <v>382.35294117647061</v>
      </c>
      <c r="R30" s="68"/>
      <c r="S30" s="68"/>
    </row>
    <row r="31" spans="1:19" ht="16.05" customHeight="1" x14ac:dyDescent="0.2">
      <c r="A31" s="105"/>
      <c r="B31" s="45" t="s">
        <v>38</v>
      </c>
      <c r="C31" s="22">
        <v>229.8</v>
      </c>
      <c r="D31" s="23">
        <v>30.3</v>
      </c>
      <c r="E31" s="24">
        <v>26600</v>
      </c>
      <c r="F31" s="22">
        <v>245.2</v>
      </c>
      <c r="G31" s="23">
        <v>33.700000000000003</v>
      </c>
      <c r="H31" s="24">
        <v>31721</v>
      </c>
      <c r="I31" s="22">
        <f t="shared" si="10"/>
        <v>15.399999999999977</v>
      </c>
      <c r="J31" s="24">
        <f t="shared" si="11"/>
        <v>5121</v>
      </c>
      <c r="K31" s="22">
        <f t="shared" si="8"/>
        <v>106.70147954743254</v>
      </c>
      <c r="L31" s="24">
        <f t="shared" si="9"/>
        <v>119.25187969924814</v>
      </c>
      <c r="M31" s="22">
        <f t="shared" si="4"/>
        <v>62.394445486958148</v>
      </c>
      <c r="N31" s="35">
        <f t="shared" si="5"/>
        <v>65.207827981745666</v>
      </c>
      <c r="O31" s="36">
        <v>1.7</v>
      </c>
      <c r="P31" s="24">
        <v>650</v>
      </c>
      <c r="Q31" s="35">
        <f t="shared" si="7"/>
        <v>382.35294117647061</v>
      </c>
      <c r="R31" s="68"/>
      <c r="S31" s="68"/>
    </row>
    <row r="32" spans="1:19" ht="16.05" customHeight="1" x14ac:dyDescent="0.2">
      <c r="A32" s="105"/>
      <c r="B32" s="50" t="s">
        <v>39</v>
      </c>
      <c r="C32" s="51">
        <v>216.7</v>
      </c>
      <c r="D32" s="52">
        <v>29.2</v>
      </c>
      <c r="E32" s="53">
        <v>22701</v>
      </c>
      <c r="F32" s="54">
        <v>238.4</v>
      </c>
      <c r="G32" s="52">
        <v>32.200000000000003</v>
      </c>
      <c r="H32" s="55">
        <v>28681</v>
      </c>
      <c r="I32" s="25">
        <f t="shared" si="10"/>
        <v>21.700000000000017</v>
      </c>
      <c r="J32" s="27">
        <f t="shared" si="11"/>
        <v>5980</v>
      </c>
      <c r="K32" s="26">
        <f t="shared" si="8"/>
        <v>110.01384402399633</v>
      </c>
      <c r="L32" s="26">
        <f t="shared" si="9"/>
        <v>126.34245187436677</v>
      </c>
      <c r="M32" s="25">
        <f t="shared" si="4"/>
        <v>53.248733345843505</v>
      </c>
      <c r="N32" s="27">
        <f t="shared" si="5"/>
        <v>58.958598857048884</v>
      </c>
      <c r="O32" s="38">
        <v>1.7</v>
      </c>
      <c r="P32" s="26">
        <v>650</v>
      </c>
      <c r="Q32" s="27">
        <f t="shared" si="7"/>
        <v>382.35294117647061</v>
      </c>
      <c r="R32" s="68"/>
      <c r="S32" s="68"/>
    </row>
    <row r="33" spans="1:20" ht="16.05" customHeight="1" x14ac:dyDescent="0.2">
      <c r="A33" s="105"/>
      <c r="B33" s="45" t="s">
        <v>40</v>
      </c>
      <c r="C33" s="22">
        <v>211.1</v>
      </c>
      <c r="D33" s="23">
        <v>29.5</v>
      </c>
      <c r="E33" s="24">
        <v>23590</v>
      </c>
      <c r="F33" s="22">
        <v>228.2</v>
      </c>
      <c r="G33" s="23">
        <v>31.7</v>
      </c>
      <c r="H33" s="24">
        <v>28040</v>
      </c>
      <c r="I33" s="22">
        <f t="shared" si="10"/>
        <v>17.099999999999994</v>
      </c>
      <c r="J33" s="35">
        <f t="shared" si="11"/>
        <v>4450</v>
      </c>
      <c r="K33" s="24">
        <f>(F33/C33)*100</f>
        <v>108.10042633822832</v>
      </c>
      <c r="L33" s="24">
        <f>(H33/E33)*100</f>
        <v>118.86392539211531</v>
      </c>
      <c r="M33" s="30">
        <f t="shared" si="4"/>
        <v>55.334021392381302</v>
      </c>
      <c r="N33" s="33">
        <f t="shared" si="5"/>
        <v>57.640916005426966</v>
      </c>
      <c r="O33" s="31">
        <v>1.7</v>
      </c>
      <c r="P33" s="32">
        <v>650</v>
      </c>
      <c r="Q33" s="33">
        <f t="shared" si="7"/>
        <v>382.35294117647061</v>
      </c>
      <c r="R33" s="68"/>
      <c r="S33" s="68"/>
    </row>
    <row r="34" spans="1:20" ht="16.05" customHeight="1" x14ac:dyDescent="0.2">
      <c r="A34" s="105"/>
      <c r="B34" s="45" t="s">
        <v>48</v>
      </c>
      <c r="C34" s="22">
        <v>221.3</v>
      </c>
      <c r="D34" s="23">
        <v>27.5</v>
      </c>
      <c r="E34" s="24">
        <v>23186</v>
      </c>
      <c r="F34" s="22">
        <v>231.3</v>
      </c>
      <c r="G34" s="23">
        <v>31.7</v>
      </c>
      <c r="H34" s="24">
        <v>27979</v>
      </c>
      <c r="I34" s="22">
        <v>10</v>
      </c>
      <c r="J34" s="24">
        <v>4793</v>
      </c>
      <c r="K34" s="22">
        <v>104.51875282422051</v>
      </c>
      <c r="L34" s="24">
        <v>120.67195721556112</v>
      </c>
      <c r="M34" s="22">
        <f t="shared" si="4"/>
        <v>54.386376430850071</v>
      </c>
      <c r="N34" s="35">
        <f t="shared" si="5"/>
        <v>57.51552028943798</v>
      </c>
      <c r="O34" s="23">
        <v>1.7</v>
      </c>
      <c r="P34" s="24">
        <v>650</v>
      </c>
      <c r="Q34" s="35">
        <f>P34/O34</f>
        <v>382.35294117647061</v>
      </c>
      <c r="R34" s="68"/>
      <c r="S34" s="68"/>
    </row>
    <row r="35" spans="1:20" ht="16.05" customHeight="1" x14ac:dyDescent="0.2">
      <c r="A35" s="105"/>
      <c r="B35" s="45" t="s">
        <v>49</v>
      </c>
      <c r="C35" s="22">
        <v>221.3</v>
      </c>
      <c r="D35" s="23">
        <v>27.1</v>
      </c>
      <c r="E35" s="24">
        <v>22694</v>
      </c>
      <c r="F35" s="22">
        <v>217</v>
      </c>
      <c r="G35" s="23">
        <v>31</v>
      </c>
      <c r="H35" s="24">
        <v>25865</v>
      </c>
      <c r="I35" s="22">
        <f>F35-C35</f>
        <v>-4.3000000000000114</v>
      </c>
      <c r="J35" s="24">
        <f>H35-E35</f>
        <v>3171</v>
      </c>
      <c r="K35" s="22">
        <f>(F35/C35)*100</f>
        <v>98.056936285585167</v>
      </c>
      <c r="L35" s="24">
        <f>(H35/E35)*100</f>
        <v>113.97285626156692</v>
      </c>
      <c r="M35" s="22">
        <f t="shared" si="4"/>
        <v>53.232313754925876</v>
      </c>
      <c r="N35" s="35">
        <f t="shared" si="5"/>
        <v>53.169839246803441</v>
      </c>
      <c r="O35" s="36">
        <v>1.7</v>
      </c>
      <c r="P35" s="24">
        <v>650</v>
      </c>
      <c r="Q35" s="35">
        <f>P35/O35</f>
        <v>382.35294117647061</v>
      </c>
      <c r="R35" s="68"/>
      <c r="S35" s="68"/>
    </row>
    <row r="36" spans="1:20" ht="16.05" customHeight="1" x14ac:dyDescent="0.2">
      <c r="A36" s="105"/>
      <c r="B36" s="45" t="s">
        <v>51</v>
      </c>
      <c r="C36" s="22">
        <v>227</v>
      </c>
      <c r="D36" s="23">
        <v>24.7</v>
      </c>
      <c r="E36" s="24">
        <v>21858</v>
      </c>
      <c r="F36" s="22">
        <v>211</v>
      </c>
      <c r="G36" s="23">
        <v>31.6</v>
      </c>
      <c r="H36" s="24">
        <v>26404</v>
      </c>
      <c r="I36" s="22">
        <f>F36-C36</f>
        <v>-16</v>
      </c>
      <c r="J36" s="24">
        <f>H36-E36</f>
        <v>4546</v>
      </c>
      <c r="K36" s="22">
        <f>(F36/C36)*100</f>
        <v>92.951541850220266</v>
      </c>
      <c r="L36" s="24">
        <f>(H36/E36)*100</f>
        <v>120.79787720742978</v>
      </c>
      <c r="M36" s="22">
        <f t="shared" si="4"/>
        <v>51.271345468192905</v>
      </c>
      <c r="N36" s="35">
        <f t="shared" si="5"/>
        <v>54.277844015951985</v>
      </c>
      <c r="O36" s="36">
        <v>1.7</v>
      </c>
      <c r="P36" s="24">
        <v>650</v>
      </c>
      <c r="Q36" s="35">
        <f>P36/O36</f>
        <v>382.35294117647061</v>
      </c>
      <c r="R36" s="68"/>
      <c r="S36" s="68"/>
    </row>
    <row r="37" spans="1:20" ht="16.05" customHeight="1" x14ac:dyDescent="0.2">
      <c r="A37" s="105"/>
      <c r="B37" s="45" t="s">
        <v>53</v>
      </c>
      <c r="C37" s="22">
        <v>204.74285714285716</v>
      </c>
      <c r="D37" s="23">
        <v>24.560424225509301</v>
      </c>
      <c r="E37" s="24">
        <v>19658.714285714283</v>
      </c>
      <c r="F37" s="22">
        <v>196.48571428571429</v>
      </c>
      <c r="G37" s="23">
        <v>27.511996510106151</v>
      </c>
      <c r="H37" s="24">
        <v>20981.885714285716</v>
      </c>
      <c r="I37" s="22">
        <f>F37-C37</f>
        <v>-8.2571428571428669</v>
      </c>
      <c r="J37" s="24">
        <f>H37-E37</f>
        <v>1323.1714285714334</v>
      </c>
      <c r="K37" s="22">
        <f>(F37/C37)*100</f>
        <v>95.967066703879425</v>
      </c>
      <c r="L37" s="24">
        <f>(H37/E37)*100</f>
        <v>106.73071193436574</v>
      </c>
      <c r="M37" s="25">
        <f t="shared" si="4"/>
        <v>46.112578076830275</v>
      </c>
      <c r="N37" s="27">
        <f t="shared" si="5"/>
        <v>43.131780031833486</v>
      </c>
      <c r="O37" s="38">
        <v>1.7</v>
      </c>
      <c r="P37" s="26">
        <v>650</v>
      </c>
      <c r="Q37" s="27">
        <v>382.35294117647061</v>
      </c>
      <c r="R37" s="68"/>
      <c r="S37" s="68"/>
    </row>
    <row r="38" spans="1:20" ht="16.05" customHeight="1" x14ac:dyDescent="0.2">
      <c r="A38" s="41"/>
      <c r="B38" s="57" t="s">
        <v>58</v>
      </c>
      <c r="C38" s="30">
        <v>188</v>
      </c>
      <c r="D38" s="31">
        <v>24</v>
      </c>
      <c r="E38" s="32">
        <v>17769</v>
      </c>
      <c r="F38" s="30">
        <v>182</v>
      </c>
      <c r="G38" s="31">
        <v>27.7</v>
      </c>
      <c r="H38" s="32">
        <v>19241</v>
      </c>
      <c r="I38" s="30">
        <f>F38-C38</f>
        <v>-6</v>
      </c>
      <c r="J38" s="32">
        <f>H38-E38</f>
        <v>1472</v>
      </c>
      <c r="K38" s="30">
        <f>(F38/C38)*100</f>
        <v>96.808510638297875</v>
      </c>
      <c r="L38" s="32">
        <f>(H38/E38)*100</f>
        <v>108.2840902695706</v>
      </c>
      <c r="M38" s="30">
        <f t="shared" si="4"/>
        <v>41.679958716457122</v>
      </c>
      <c r="N38" s="33">
        <f t="shared" si="5"/>
        <v>39.553097890885169</v>
      </c>
      <c r="O38" s="34">
        <v>1.7</v>
      </c>
      <c r="P38" s="32">
        <v>650</v>
      </c>
      <c r="Q38" s="33">
        <v>382.35294117647061</v>
      </c>
      <c r="R38" s="68"/>
      <c r="S38" s="68"/>
    </row>
    <row r="39" spans="1:20" ht="16.05" customHeight="1" x14ac:dyDescent="0.2">
      <c r="A39" s="41"/>
      <c r="B39" s="45" t="s">
        <v>87</v>
      </c>
      <c r="C39" s="22">
        <v>182.97142857142856</v>
      </c>
      <c r="D39" s="23">
        <v>32.011242973141798</v>
      </c>
      <c r="E39" s="24">
        <v>25219.714285714283</v>
      </c>
      <c r="F39" s="22">
        <v>186.68571428571428</v>
      </c>
      <c r="G39" s="23">
        <v>32.460973370064302</v>
      </c>
      <c r="H39" s="24">
        <v>29118.085714285717</v>
      </c>
      <c r="I39" s="22">
        <f>F39-C39</f>
        <v>3.7142857142857224</v>
      </c>
      <c r="J39" s="24">
        <f>H39-E39</f>
        <v>3898.3714285714341</v>
      </c>
      <c r="K39" s="22">
        <f>(F39/C39)*100</f>
        <v>102.02998126171143</v>
      </c>
      <c r="L39" s="24">
        <f>(H39/E39)*100</f>
        <v>115.45763518335998</v>
      </c>
      <c r="M39" s="22">
        <f t="shared" si="4"/>
        <v>59.156770232957122</v>
      </c>
      <c r="N39" s="35">
        <f t="shared" si="5"/>
        <v>59.857101743793365</v>
      </c>
      <c r="O39" s="36">
        <v>1.7</v>
      </c>
      <c r="P39" s="24">
        <v>650</v>
      </c>
      <c r="Q39" s="35">
        <v>382.35294117647061</v>
      </c>
      <c r="R39" s="68" t="s">
        <v>90</v>
      </c>
      <c r="S39" s="68"/>
    </row>
    <row r="40" spans="1:20" ht="16.05" customHeight="1" x14ac:dyDescent="0.2">
      <c r="A40" s="105"/>
      <c r="B40" s="45" t="s">
        <v>89</v>
      </c>
      <c r="C40" s="22">
        <v>191.72857142857146</v>
      </c>
      <c r="D40" s="23">
        <v>32.675160817624104</v>
      </c>
      <c r="E40" s="24">
        <v>24556.142857142859</v>
      </c>
      <c r="F40" s="22">
        <v>193.8</v>
      </c>
      <c r="G40" s="23">
        <v>32.212885154061603</v>
      </c>
      <c r="H40" s="24">
        <v>25442.857142857145</v>
      </c>
      <c r="I40" s="22">
        <v>2.0714285714285552</v>
      </c>
      <c r="J40" s="24">
        <v>886.71428571428623</v>
      </c>
      <c r="K40" s="22">
        <v>101.08039639371134</v>
      </c>
      <c r="L40" s="24">
        <v>103.61096728778949</v>
      </c>
      <c r="M40" s="22">
        <f t="shared" si="4"/>
        <v>57.600260032705151</v>
      </c>
      <c r="N40" s="35">
        <f t="shared" si="5"/>
        <v>52.302053905474544</v>
      </c>
      <c r="O40" s="36">
        <v>1.7</v>
      </c>
      <c r="P40" s="24">
        <v>650</v>
      </c>
      <c r="Q40" s="35">
        <v>382.35294117647061</v>
      </c>
      <c r="R40" s="68"/>
      <c r="S40" s="68"/>
      <c r="T40" s="6"/>
    </row>
    <row r="41" spans="1:20" ht="16.05" customHeight="1" x14ac:dyDescent="0.2">
      <c r="A41" s="105"/>
      <c r="B41" s="45" t="s">
        <v>94</v>
      </c>
      <c r="C41" s="22">
        <v>198</v>
      </c>
      <c r="D41" s="23">
        <v>32.799999999999997</v>
      </c>
      <c r="E41" s="24">
        <v>25213</v>
      </c>
      <c r="F41" s="22">
        <v>203</v>
      </c>
      <c r="G41" s="23">
        <v>32.799999999999997</v>
      </c>
      <c r="H41" s="24">
        <v>27000</v>
      </c>
      <c r="I41" s="22">
        <f>F41-C41</f>
        <v>5</v>
      </c>
      <c r="J41" s="35">
        <f>H41-E41</f>
        <v>1787</v>
      </c>
      <c r="K41" s="24">
        <f>(F41/C41)*100</f>
        <v>102.52525252525253</v>
      </c>
      <c r="L41" s="24">
        <f>(H41/E41)*100</f>
        <v>107.08761353270137</v>
      </c>
      <c r="M41" s="22">
        <f t="shared" si="4"/>
        <v>59.141020829423908</v>
      </c>
      <c r="N41" s="35">
        <f t="shared" si="5"/>
        <v>55.503021831188583</v>
      </c>
      <c r="O41" s="36">
        <v>1.7</v>
      </c>
      <c r="P41" s="24">
        <v>650</v>
      </c>
      <c r="Q41" s="35">
        <f>P41/O41</f>
        <v>382.35294117647061</v>
      </c>
      <c r="R41" s="68"/>
      <c r="S41" s="68"/>
      <c r="T41" s="6"/>
    </row>
    <row r="42" spans="1:20" s="5" customFormat="1" ht="16.05" customHeight="1" x14ac:dyDescent="0.2">
      <c r="A42" s="105"/>
      <c r="B42" s="50">
        <v>14</v>
      </c>
      <c r="C42" s="25">
        <v>198.2</v>
      </c>
      <c r="D42" s="40">
        <v>31.7</v>
      </c>
      <c r="E42" s="26">
        <v>24242</v>
      </c>
      <c r="F42" s="25">
        <v>212.8</v>
      </c>
      <c r="G42" s="40">
        <v>32</v>
      </c>
      <c r="H42" s="26">
        <v>26875</v>
      </c>
      <c r="I42" s="25">
        <f>F42-C42</f>
        <v>14.600000000000023</v>
      </c>
      <c r="J42" s="27">
        <f>H42-E42</f>
        <v>2633</v>
      </c>
      <c r="K42" s="26">
        <f>(F42/C42)*100</f>
        <v>107.36629667003028</v>
      </c>
      <c r="L42" s="26">
        <f>(H42/E42)*100</f>
        <v>110.86131507301377</v>
      </c>
      <c r="M42" s="25">
        <f t="shared" ref="M42:M43" si="12">E42/MAX(E$7:E$41)*100</f>
        <v>56.863389003565402</v>
      </c>
      <c r="N42" s="27">
        <f t="shared" ref="N42:N43" si="13">H42/MAX(H$7:H$41)*100</f>
        <v>55.24606339678494</v>
      </c>
      <c r="O42" s="38">
        <v>1.7</v>
      </c>
      <c r="P42" s="26">
        <v>670</v>
      </c>
      <c r="Q42" s="27">
        <f>P42/O42</f>
        <v>394.11764705882354</v>
      </c>
      <c r="R42" s="68" t="s">
        <v>95</v>
      </c>
      <c r="S42" s="68"/>
    </row>
    <row r="43" spans="1:20" s="7" customFormat="1" ht="16.05" customHeight="1" x14ac:dyDescent="0.2">
      <c r="A43" s="105"/>
      <c r="B43" s="45">
        <v>15</v>
      </c>
      <c r="C43" s="22">
        <v>192</v>
      </c>
      <c r="D43" s="23">
        <v>35.200000000000003</v>
      </c>
      <c r="E43" s="24">
        <v>25118</v>
      </c>
      <c r="F43" s="22">
        <v>203</v>
      </c>
      <c r="G43" s="23">
        <v>35.1</v>
      </c>
      <c r="H43" s="24">
        <v>28232</v>
      </c>
      <c r="I43" s="22">
        <f>F43-C43</f>
        <v>11</v>
      </c>
      <c r="J43" s="35">
        <f>H43-E43</f>
        <v>3114</v>
      </c>
      <c r="K43" s="24">
        <f>(F43/C43)*100</f>
        <v>105.72916666666667</v>
      </c>
      <c r="L43" s="24">
        <f>(H43/E43)*100</f>
        <v>112.39748387610477</v>
      </c>
      <c r="M43" s="22">
        <f t="shared" si="12"/>
        <v>58.918183524113346</v>
      </c>
      <c r="N43" s="35">
        <f t="shared" si="13"/>
        <v>58.035604160670971</v>
      </c>
      <c r="O43" s="36">
        <v>1.7</v>
      </c>
      <c r="P43" s="24">
        <v>670</v>
      </c>
      <c r="Q43" s="35">
        <f>P43/O43</f>
        <v>394.11764705882354</v>
      </c>
      <c r="R43" s="68"/>
      <c r="S43" s="68"/>
    </row>
    <row r="44" spans="1:20" s="8" customFormat="1" ht="16.05" customHeight="1" x14ac:dyDescent="0.2">
      <c r="A44" s="105"/>
      <c r="B44" s="45">
        <v>16</v>
      </c>
      <c r="C44" s="22">
        <v>190</v>
      </c>
      <c r="D44" s="23">
        <v>34.200000000000003</v>
      </c>
      <c r="E44" s="24">
        <v>25880</v>
      </c>
      <c r="F44" s="22">
        <v>198</v>
      </c>
      <c r="G44" s="23">
        <v>34.9</v>
      </c>
      <c r="H44" s="24">
        <v>28049</v>
      </c>
      <c r="I44" s="22">
        <v>8</v>
      </c>
      <c r="J44" s="35">
        <v>2169</v>
      </c>
      <c r="K44" s="24">
        <v>104.21052631578947</v>
      </c>
      <c r="L44" s="24">
        <v>108.38098918083463</v>
      </c>
      <c r="M44" s="22">
        <v>60.705573278288604</v>
      </c>
      <c r="N44" s="35">
        <v>57.659417012704026</v>
      </c>
      <c r="O44" s="36">
        <v>1.7</v>
      </c>
      <c r="P44" s="24">
        <v>670</v>
      </c>
      <c r="Q44" s="35">
        <v>394.11764705882354</v>
      </c>
      <c r="R44" s="68"/>
      <c r="S44" s="68"/>
    </row>
    <row r="45" spans="1:20" s="9" customFormat="1" ht="16.05" customHeight="1" x14ac:dyDescent="0.2">
      <c r="A45" s="105"/>
      <c r="B45" s="45">
        <v>17</v>
      </c>
      <c r="C45" s="22">
        <v>192</v>
      </c>
      <c r="D45" s="23">
        <v>36.700000000000003</v>
      </c>
      <c r="E45" s="24">
        <v>27983</v>
      </c>
      <c r="F45" s="22">
        <v>206</v>
      </c>
      <c r="G45" s="23">
        <v>37.700000000000003</v>
      </c>
      <c r="H45" s="24">
        <v>29825</v>
      </c>
      <c r="I45" s="22">
        <v>14</v>
      </c>
      <c r="J45" s="35">
        <v>1842</v>
      </c>
      <c r="K45" s="24">
        <v>107.29166666666667</v>
      </c>
      <c r="L45" s="24">
        <v>106.58256798770682</v>
      </c>
      <c r="M45" s="22">
        <v>65.638487521110903</v>
      </c>
      <c r="N45" s="35">
        <v>61.310282448711092</v>
      </c>
      <c r="O45" s="36">
        <v>1.7</v>
      </c>
      <c r="P45" s="24">
        <v>670</v>
      </c>
      <c r="Q45" s="35">
        <v>394</v>
      </c>
      <c r="R45" s="68"/>
      <c r="S45" s="68"/>
    </row>
    <row r="46" spans="1:20" s="10" customFormat="1" ht="16.05" customHeight="1" x14ac:dyDescent="0.2">
      <c r="A46" s="105"/>
      <c r="B46" s="45">
        <v>18</v>
      </c>
      <c r="C46" s="22">
        <v>190</v>
      </c>
      <c r="D46" s="23">
        <v>35.200000000000003</v>
      </c>
      <c r="E46" s="24">
        <v>27283</v>
      </c>
      <c r="F46" s="22">
        <v>192</v>
      </c>
      <c r="G46" s="23">
        <v>35.200000000000003</v>
      </c>
      <c r="H46" s="24">
        <v>28322</v>
      </c>
      <c r="I46" s="22">
        <v>2</v>
      </c>
      <c r="J46" s="35">
        <v>1039</v>
      </c>
      <c r="K46" s="24">
        <v>101.05263157894737</v>
      </c>
      <c r="L46" s="24">
        <v>103.80823223252575</v>
      </c>
      <c r="M46" s="22">
        <v>63.996528429348842</v>
      </c>
      <c r="N46" s="35">
        <v>58.220614233441601</v>
      </c>
      <c r="O46" s="36">
        <v>1.5</v>
      </c>
      <c r="P46" s="24">
        <v>670</v>
      </c>
      <c r="Q46" s="35">
        <v>446.66666666666669</v>
      </c>
      <c r="R46" s="68" t="s">
        <v>100</v>
      </c>
      <c r="S46" s="68"/>
    </row>
    <row r="47" spans="1:20" s="12" customFormat="1" ht="16.05" customHeight="1" x14ac:dyDescent="0.2">
      <c r="A47" s="105"/>
      <c r="B47" s="59">
        <v>19</v>
      </c>
      <c r="C47" s="25">
        <v>200</v>
      </c>
      <c r="D47" s="40">
        <v>33.299999999999997</v>
      </c>
      <c r="E47" s="26">
        <v>28553</v>
      </c>
      <c r="F47" s="25">
        <v>205</v>
      </c>
      <c r="G47" s="40">
        <v>35.299999999999997</v>
      </c>
      <c r="H47" s="26">
        <v>30740</v>
      </c>
      <c r="I47" s="25">
        <v>5</v>
      </c>
      <c r="J47" s="27">
        <v>2187</v>
      </c>
      <c r="K47" s="25">
        <v>102.49999999999999</v>
      </c>
      <c r="L47" s="26">
        <v>107.65944033901866</v>
      </c>
      <c r="M47" s="25">
        <v>67</v>
      </c>
      <c r="N47" s="27">
        <v>63</v>
      </c>
      <c r="O47" s="38">
        <v>1.5</v>
      </c>
      <c r="P47" s="26">
        <v>670</v>
      </c>
      <c r="Q47" s="27">
        <v>446.66666666666669</v>
      </c>
      <c r="R47" s="68"/>
      <c r="S47" s="68"/>
    </row>
    <row r="48" spans="1:20" s="17" customFormat="1" ht="16.05" customHeight="1" x14ac:dyDescent="0.2">
      <c r="A48" s="105"/>
      <c r="B48" s="58">
        <v>20</v>
      </c>
      <c r="C48" s="22">
        <v>139</v>
      </c>
      <c r="D48" s="23">
        <v>20.7</v>
      </c>
      <c r="E48" s="24">
        <v>12524</v>
      </c>
      <c r="F48" s="22">
        <v>141</v>
      </c>
      <c r="G48" s="23">
        <v>23.3</v>
      </c>
      <c r="H48" s="24">
        <v>14019</v>
      </c>
      <c r="I48" s="22">
        <v>2</v>
      </c>
      <c r="J48" s="35">
        <v>1495</v>
      </c>
      <c r="K48" s="22">
        <v>101.43884892086331</v>
      </c>
      <c r="L48" s="24">
        <v>111.93708080485467</v>
      </c>
      <c r="M48" s="22">
        <v>29</v>
      </c>
      <c r="N48" s="35">
        <v>29</v>
      </c>
      <c r="O48" s="36">
        <v>1.5</v>
      </c>
      <c r="P48" s="24">
        <v>680</v>
      </c>
      <c r="Q48" s="35">
        <v>453.33333333333331</v>
      </c>
      <c r="R48" s="68" t="s">
        <v>105</v>
      </c>
      <c r="S48" s="68"/>
    </row>
    <row r="49" spans="1:19" s="17" customFormat="1" ht="16.05" customHeight="1" x14ac:dyDescent="0.2">
      <c r="A49" s="105"/>
      <c r="B49" s="58">
        <v>21</v>
      </c>
      <c r="C49" s="106" t="s">
        <v>14</v>
      </c>
      <c r="D49" s="107" t="s">
        <v>14</v>
      </c>
      <c r="E49" s="108" t="s">
        <v>14</v>
      </c>
      <c r="F49" s="106" t="s">
        <v>14</v>
      </c>
      <c r="G49" s="107" t="s">
        <v>14</v>
      </c>
      <c r="H49" s="108" t="s">
        <v>14</v>
      </c>
      <c r="I49" s="106" t="s">
        <v>14</v>
      </c>
      <c r="J49" s="109" t="s">
        <v>14</v>
      </c>
      <c r="K49" s="106" t="s">
        <v>14</v>
      </c>
      <c r="L49" s="108" t="s">
        <v>14</v>
      </c>
      <c r="M49" s="106" t="s">
        <v>14</v>
      </c>
      <c r="N49" s="109" t="s">
        <v>14</v>
      </c>
      <c r="O49" s="36">
        <v>1.5</v>
      </c>
      <c r="P49" s="24">
        <v>680</v>
      </c>
      <c r="Q49" s="35">
        <v>453.33333333333331</v>
      </c>
      <c r="R49" s="68"/>
      <c r="S49" s="68"/>
    </row>
    <row r="50" spans="1:19" ht="16.05" customHeight="1" x14ac:dyDescent="0.2">
      <c r="A50" s="110"/>
      <c r="B50" s="61">
        <v>22</v>
      </c>
      <c r="C50" s="111" t="s">
        <v>14</v>
      </c>
      <c r="D50" s="112" t="s">
        <v>14</v>
      </c>
      <c r="E50" s="113" t="s">
        <v>14</v>
      </c>
      <c r="F50" s="111" t="s">
        <v>14</v>
      </c>
      <c r="G50" s="112" t="s">
        <v>14</v>
      </c>
      <c r="H50" s="113" t="s">
        <v>14</v>
      </c>
      <c r="I50" s="111" t="s">
        <v>14</v>
      </c>
      <c r="J50" s="114" t="s">
        <v>14</v>
      </c>
      <c r="K50" s="111" t="s">
        <v>14</v>
      </c>
      <c r="L50" s="113" t="s">
        <v>14</v>
      </c>
      <c r="M50" s="111" t="s">
        <v>14</v>
      </c>
      <c r="N50" s="114" t="s">
        <v>14</v>
      </c>
      <c r="O50" s="66">
        <v>1.5</v>
      </c>
      <c r="P50" s="64">
        <v>680</v>
      </c>
      <c r="Q50" s="65">
        <v>453.33333333333331</v>
      </c>
      <c r="R50" s="68"/>
      <c r="S50" s="68"/>
    </row>
    <row r="51" spans="1:19" ht="16.05" customHeight="1" x14ac:dyDescent="0.2">
      <c r="A51" s="104" t="s">
        <v>54</v>
      </c>
      <c r="B51" s="21" t="s">
        <v>13</v>
      </c>
      <c r="C51" s="22">
        <v>271</v>
      </c>
      <c r="D51" s="23">
        <v>54.9</v>
      </c>
      <c r="E51" s="24">
        <v>30273</v>
      </c>
      <c r="F51" s="22">
        <v>316</v>
      </c>
      <c r="G51" s="23">
        <v>54.2</v>
      </c>
      <c r="H51" s="24">
        <v>35044</v>
      </c>
      <c r="I51" s="22">
        <f t="shared" si="0"/>
        <v>45</v>
      </c>
      <c r="J51" s="24">
        <f t="shared" si="1"/>
        <v>4771</v>
      </c>
      <c r="K51" s="22">
        <f t="shared" ref="K51:K70" si="14">F51/C51*100</f>
        <v>116.60516605166052</v>
      </c>
      <c r="L51" s="24">
        <f t="shared" ref="L51:L70" si="15">H51/E51*100</f>
        <v>115.75991807881611</v>
      </c>
      <c r="M51" s="22">
        <f>E51/MAX(E$51:E$82)*100</f>
        <v>58.102220601500875</v>
      </c>
      <c r="N51" s="35">
        <f>H51/MAX(H$51:H$82)*100</f>
        <v>59.572297963485532</v>
      </c>
      <c r="O51" s="115">
        <v>2</v>
      </c>
      <c r="P51" s="24">
        <v>330</v>
      </c>
      <c r="Q51" s="35">
        <f t="shared" ref="Q51:Q148" si="16">P51/O51</f>
        <v>165</v>
      </c>
      <c r="R51" s="68" t="s">
        <v>65</v>
      </c>
      <c r="S51" s="68"/>
    </row>
    <row r="52" spans="1:19" ht="16.05" customHeight="1" x14ac:dyDescent="0.2">
      <c r="A52" s="104"/>
      <c r="B52" s="29" t="s">
        <v>15</v>
      </c>
      <c r="C52" s="30">
        <v>282</v>
      </c>
      <c r="D52" s="31">
        <v>54.2</v>
      </c>
      <c r="E52" s="32">
        <v>36384</v>
      </c>
      <c r="F52" s="30">
        <v>311</v>
      </c>
      <c r="G52" s="31">
        <v>54.3</v>
      </c>
      <c r="H52" s="32">
        <v>39665</v>
      </c>
      <c r="I52" s="30">
        <f t="shared" si="0"/>
        <v>29</v>
      </c>
      <c r="J52" s="32">
        <f t="shared" si="1"/>
        <v>3281</v>
      </c>
      <c r="K52" s="30">
        <f t="shared" si="14"/>
        <v>110.28368794326242</v>
      </c>
      <c r="L52" s="32">
        <f t="shared" si="15"/>
        <v>109.01770008795076</v>
      </c>
      <c r="M52" s="30">
        <f t="shared" ref="M52:M82" si="17">E52/MAX(E$51:E$82)*100</f>
        <v>69.830911847686323</v>
      </c>
      <c r="N52" s="33">
        <f t="shared" ref="N52:N66" si="18">H52/MAX(H$51:H$82)*100</f>
        <v>67.427668037942396</v>
      </c>
      <c r="O52" s="34">
        <v>2</v>
      </c>
      <c r="P52" s="32">
        <v>380</v>
      </c>
      <c r="Q52" s="33">
        <f t="shared" si="16"/>
        <v>190</v>
      </c>
      <c r="R52" s="68"/>
      <c r="S52" s="68"/>
    </row>
    <row r="53" spans="1:19" ht="16.05" customHeight="1" x14ac:dyDescent="0.2">
      <c r="A53" s="104"/>
      <c r="B53" s="21" t="s">
        <v>16</v>
      </c>
      <c r="C53" s="22">
        <v>286</v>
      </c>
      <c r="D53" s="23">
        <v>51.6</v>
      </c>
      <c r="E53" s="24">
        <v>34808</v>
      </c>
      <c r="F53" s="22">
        <v>311</v>
      </c>
      <c r="G53" s="23">
        <v>51.5</v>
      </c>
      <c r="H53" s="24">
        <v>37866</v>
      </c>
      <c r="I53" s="22">
        <f t="shared" si="0"/>
        <v>25</v>
      </c>
      <c r="J53" s="24">
        <f t="shared" si="1"/>
        <v>3058</v>
      </c>
      <c r="K53" s="22">
        <f t="shared" si="14"/>
        <v>108.74125874125875</v>
      </c>
      <c r="L53" s="24">
        <f t="shared" si="15"/>
        <v>108.78533670420593</v>
      </c>
      <c r="M53" s="22">
        <f t="shared" si="17"/>
        <v>66.806134003800167</v>
      </c>
      <c r="N53" s="35">
        <f t="shared" si="18"/>
        <v>64.369496481147792</v>
      </c>
      <c r="O53" s="36">
        <v>2</v>
      </c>
      <c r="P53" s="24">
        <v>380</v>
      </c>
      <c r="Q53" s="35">
        <f t="shared" si="16"/>
        <v>190</v>
      </c>
      <c r="R53" s="68"/>
      <c r="S53" s="68"/>
    </row>
    <row r="54" spans="1:19" ht="16.05" customHeight="1" x14ac:dyDescent="0.2">
      <c r="A54" s="104"/>
      <c r="B54" s="21" t="s">
        <v>17</v>
      </c>
      <c r="C54" s="22">
        <v>277</v>
      </c>
      <c r="D54" s="23">
        <v>48.9</v>
      </c>
      <c r="E54" s="24">
        <v>36328</v>
      </c>
      <c r="F54" s="22">
        <v>299</v>
      </c>
      <c r="G54" s="23">
        <v>49.5</v>
      </c>
      <c r="H54" s="24">
        <v>39295</v>
      </c>
      <c r="I54" s="22">
        <f t="shared" si="0"/>
        <v>22</v>
      </c>
      <c r="J54" s="24">
        <f t="shared" si="1"/>
        <v>2967</v>
      </c>
      <c r="K54" s="22">
        <f t="shared" si="14"/>
        <v>107.94223826714801</v>
      </c>
      <c r="L54" s="24">
        <f t="shared" si="15"/>
        <v>108.16725390883066</v>
      </c>
      <c r="M54" s="22">
        <f t="shared" si="17"/>
        <v>69.723432431913707</v>
      </c>
      <c r="N54" s="35">
        <f t="shared" si="18"/>
        <v>66.798694454832898</v>
      </c>
      <c r="O54" s="36">
        <v>2</v>
      </c>
      <c r="P54" s="24">
        <v>430</v>
      </c>
      <c r="Q54" s="35">
        <f t="shared" si="16"/>
        <v>215</v>
      </c>
      <c r="R54" s="68"/>
      <c r="S54" s="68"/>
    </row>
    <row r="55" spans="1:19" ht="16.05" customHeight="1" x14ac:dyDescent="0.2">
      <c r="A55" s="105"/>
      <c r="B55" s="21" t="s">
        <v>18</v>
      </c>
      <c r="C55" s="22">
        <v>291</v>
      </c>
      <c r="D55" s="23">
        <v>50.3</v>
      </c>
      <c r="E55" s="24">
        <v>38929</v>
      </c>
      <c r="F55" s="22">
        <v>317</v>
      </c>
      <c r="G55" s="23">
        <v>50.8</v>
      </c>
      <c r="H55" s="24">
        <v>42777</v>
      </c>
      <c r="I55" s="22">
        <f t="shared" si="0"/>
        <v>26</v>
      </c>
      <c r="J55" s="24">
        <f t="shared" si="1"/>
        <v>3848</v>
      </c>
      <c r="K55" s="22">
        <f t="shared" si="14"/>
        <v>108.93470790378007</v>
      </c>
      <c r="L55" s="24">
        <f t="shared" si="15"/>
        <v>109.88466182023684</v>
      </c>
      <c r="M55" s="22">
        <f t="shared" si="17"/>
        <v>74.715467439494844</v>
      </c>
      <c r="N55" s="35">
        <f t="shared" si="18"/>
        <v>72.717845850474276</v>
      </c>
      <c r="O55" s="36">
        <v>2</v>
      </c>
      <c r="P55" s="24">
        <v>430</v>
      </c>
      <c r="Q55" s="35">
        <f t="shared" si="16"/>
        <v>215</v>
      </c>
      <c r="R55" s="68"/>
      <c r="S55" s="68"/>
    </row>
    <row r="56" spans="1:19" ht="16.05" customHeight="1" x14ac:dyDescent="0.2">
      <c r="A56" s="105"/>
      <c r="B56" s="39" t="s">
        <v>19</v>
      </c>
      <c r="C56" s="25">
        <v>281</v>
      </c>
      <c r="D56" s="40">
        <v>47.9</v>
      </c>
      <c r="E56" s="26">
        <v>39444</v>
      </c>
      <c r="F56" s="25">
        <v>317</v>
      </c>
      <c r="G56" s="40">
        <v>49.3</v>
      </c>
      <c r="H56" s="26">
        <v>44994</v>
      </c>
      <c r="I56" s="25">
        <f t="shared" si="0"/>
        <v>36</v>
      </c>
      <c r="J56" s="26">
        <f t="shared" si="1"/>
        <v>5550</v>
      </c>
      <c r="K56" s="25">
        <f t="shared" si="14"/>
        <v>112.81138790035587</v>
      </c>
      <c r="L56" s="26">
        <f t="shared" si="15"/>
        <v>114.07058107696987</v>
      </c>
      <c r="M56" s="25">
        <f t="shared" si="17"/>
        <v>75.703894209546476</v>
      </c>
      <c r="N56" s="27">
        <f t="shared" si="18"/>
        <v>76.486587563322345</v>
      </c>
      <c r="O56" s="38">
        <v>2</v>
      </c>
      <c r="P56" s="26">
        <v>470</v>
      </c>
      <c r="Q56" s="27">
        <f t="shared" si="16"/>
        <v>235</v>
      </c>
      <c r="R56" s="68"/>
      <c r="S56" s="68"/>
    </row>
    <row r="57" spans="1:19" ht="16.05" customHeight="1" x14ac:dyDescent="0.2">
      <c r="A57" s="105"/>
      <c r="B57" s="29" t="s">
        <v>20</v>
      </c>
      <c r="C57" s="30">
        <v>294</v>
      </c>
      <c r="D57" s="31">
        <v>51.5</v>
      </c>
      <c r="E57" s="32">
        <v>43881</v>
      </c>
      <c r="F57" s="30">
        <v>322</v>
      </c>
      <c r="G57" s="31">
        <v>51.5</v>
      </c>
      <c r="H57" s="32">
        <v>47676</v>
      </c>
      <c r="I57" s="30">
        <f t="shared" si="0"/>
        <v>28</v>
      </c>
      <c r="J57" s="32">
        <f t="shared" si="1"/>
        <v>3795</v>
      </c>
      <c r="K57" s="30">
        <f t="shared" si="14"/>
        <v>109.52380952380953</v>
      </c>
      <c r="L57" s="32">
        <f t="shared" si="15"/>
        <v>108.64838996376565</v>
      </c>
      <c r="M57" s="30">
        <f t="shared" si="17"/>
        <v>84.219718634243719</v>
      </c>
      <c r="N57" s="33">
        <f t="shared" si="18"/>
        <v>81.045796076564784</v>
      </c>
      <c r="O57" s="34">
        <v>2</v>
      </c>
      <c r="P57" s="32">
        <v>470</v>
      </c>
      <c r="Q57" s="33">
        <f t="shared" si="16"/>
        <v>235</v>
      </c>
      <c r="R57" s="68"/>
      <c r="S57" s="68"/>
    </row>
    <row r="58" spans="1:19" ht="16.05" customHeight="1" x14ac:dyDescent="0.2">
      <c r="A58" s="105"/>
      <c r="B58" s="21" t="s">
        <v>21</v>
      </c>
      <c r="C58" s="22">
        <v>293</v>
      </c>
      <c r="D58" s="23">
        <v>50.6</v>
      </c>
      <c r="E58" s="24">
        <v>43249</v>
      </c>
      <c r="F58" s="22">
        <v>325</v>
      </c>
      <c r="G58" s="23">
        <v>51.1</v>
      </c>
      <c r="H58" s="24">
        <v>47843</v>
      </c>
      <c r="I58" s="22">
        <f t="shared" si="0"/>
        <v>32</v>
      </c>
      <c r="J58" s="24">
        <f t="shared" si="1"/>
        <v>4594</v>
      </c>
      <c r="K58" s="22">
        <f t="shared" si="14"/>
        <v>110.92150170648465</v>
      </c>
      <c r="L58" s="24">
        <f t="shared" si="15"/>
        <v>110.62221091817153</v>
      </c>
      <c r="M58" s="22">
        <f t="shared" si="17"/>
        <v>83.006736656238601</v>
      </c>
      <c r="N58" s="35">
        <f t="shared" si="18"/>
        <v>81.329684153265561</v>
      </c>
      <c r="O58" s="36">
        <v>2</v>
      </c>
      <c r="P58" s="24">
        <v>470</v>
      </c>
      <c r="Q58" s="35">
        <f t="shared" si="16"/>
        <v>235</v>
      </c>
      <c r="R58" s="68"/>
      <c r="S58" s="68"/>
    </row>
    <row r="59" spans="1:19" ht="16.05" customHeight="1" x14ac:dyDescent="0.2">
      <c r="A59" s="105"/>
      <c r="B59" s="21" t="s">
        <v>22</v>
      </c>
      <c r="C59" s="22">
        <v>297</v>
      </c>
      <c r="D59" s="23">
        <v>48.4</v>
      </c>
      <c r="E59" s="24">
        <v>43856</v>
      </c>
      <c r="F59" s="22">
        <v>331</v>
      </c>
      <c r="G59" s="23">
        <v>51.3</v>
      </c>
      <c r="H59" s="24">
        <v>48986</v>
      </c>
      <c r="I59" s="22">
        <f t="shared" si="0"/>
        <v>34</v>
      </c>
      <c r="J59" s="24">
        <f t="shared" si="1"/>
        <v>5130</v>
      </c>
      <c r="K59" s="22">
        <f t="shared" si="14"/>
        <v>111.44781144781145</v>
      </c>
      <c r="L59" s="24">
        <f t="shared" si="15"/>
        <v>111.69737322145204</v>
      </c>
      <c r="M59" s="22">
        <f t="shared" si="17"/>
        <v>84.171736752202364</v>
      </c>
      <c r="N59" s="35">
        <f t="shared" si="18"/>
        <v>83.272702546493051</v>
      </c>
      <c r="O59" s="36">
        <v>2</v>
      </c>
      <c r="P59" s="24">
        <v>470</v>
      </c>
      <c r="Q59" s="35">
        <f t="shared" si="16"/>
        <v>235</v>
      </c>
      <c r="R59" s="68"/>
      <c r="S59" s="68"/>
    </row>
    <row r="60" spans="1:19" ht="16.05" customHeight="1" x14ac:dyDescent="0.2">
      <c r="A60" s="105"/>
      <c r="B60" s="21" t="s">
        <v>23</v>
      </c>
      <c r="C60" s="22">
        <v>290</v>
      </c>
      <c r="D60" s="23">
        <v>54.6</v>
      </c>
      <c r="E60" s="24">
        <v>46866</v>
      </c>
      <c r="F60" s="22">
        <v>337</v>
      </c>
      <c r="G60" s="23">
        <v>54.9</v>
      </c>
      <c r="H60" s="24">
        <v>53148</v>
      </c>
      <c r="I60" s="22">
        <f t="shared" si="0"/>
        <v>47</v>
      </c>
      <c r="J60" s="24">
        <f t="shared" si="1"/>
        <v>6282</v>
      </c>
      <c r="K60" s="22">
        <f t="shared" si="14"/>
        <v>116.20689655172414</v>
      </c>
      <c r="L60" s="24">
        <f t="shared" si="15"/>
        <v>113.40417360133146</v>
      </c>
      <c r="M60" s="22">
        <f t="shared" si="17"/>
        <v>89.948755349979848</v>
      </c>
      <c r="N60" s="35">
        <f t="shared" si="18"/>
        <v>90.347805392173527</v>
      </c>
      <c r="O60" s="36">
        <v>2</v>
      </c>
      <c r="P60" s="24">
        <v>470</v>
      </c>
      <c r="Q60" s="35">
        <f t="shared" si="16"/>
        <v>235</v>
      </c>
      <c r="R60" s="68"/>
      <c r="S60" s="68"/>
    </row>
    <row r="61" spans="1:19" ht="16.05" customHeight="1" x14ac:dyDescent="0.2">
      <c r="A61" s="105"/>
      <c r="B61" s="39" t="s">
        <v>24</v>
      </c>
      <c r="C61" s="25">
        <v>273</v>
      </c>
      <c r="D61" s="40">
        <v>56</v>
      </c>
      <c r="E61" s="26">
        <v>46915</v>
      </c>
      <c r="F61" s="25">
        <v>336</v>
      </c>
      <c r="G61" s="40">
        <v>54.4</v>
      </c>
      <c r="H61" s="26">
        <v>52761</v>
      </c>
      <c r="I61" s="25">
        <f t="shared" si="0"/>
        <v>63</v>
      </c>
      <c r="J61" s="26">
        <f t="shared" si="1"/>
        <v>5846</v>
      </c>
      <c r="K61" s="25">
        <f t="shared" si="14"/>
        <v>123.07692307692308</v>
      </c>
      <c r="L61" s="26">
        <f t="shared" si="15"/>
        <v>112.46083342214644</v>
      </c>
      <c r="M61" s="25">
        <f t="shared" si="17"/>
        <v>90.04279983878088</v>
      </c>
      <c r="N61" s="27">
        <f t="shared" si="18"/>
        <v>89.689933022813037</v>
      </c>
      <c r="O61" s="38">
        <v>2</v>
      </c>
      <c r="P61" s="26">
        <v>470</v>
      </c>
      <c r="Q61" s="27">
        <f t="shared" si="16"/>
        <v>235</v>
      </c>
      <c r="R61" s="68" t="s">
        <v>46</v>
      </c>
      <c r="S61" s="68"/>
    </row>
    <row r="62" spans="1:19" ht="16.05" customHeight="1" x14ac:dyDescent="0.2">
      <c r="A62" s="83"/>
      <c r="B62" s="29" t="s">
        <v>25</v>
      </c>
      <c r="C62" s="30">
        <v>301</v>
      </c>
      <c r="D62" s="31">
        <v>55.6</v>
      </c>
      <c r="E62" s="32">
        <v>48299</v>
      </c>
      <c r="F62" s="30">
        <v>344</v>
      </c>
      <c r="G62" s="31">
        <v>55.4</v>
      </c>
      <c r="H62" s="32">
        <v>54442</v>
      </c>
      <c r="I62" s="30">
        <f t="shared" si="0"/>
        <v>43</v>
      </c>
      <c r="J62" s="32">
        <f t="shared" si="1"/>
        <v>6143</v>
      </c>
      <c r="K62" s="30">
        <f t="shared" si="14"/>
        <v>114.28571428571428</v>
      </c>
      <c r="L62" s="32">
        <f t="shared" si="15"/>
        <v>112.71868982794675</v>
      </c>
      <c r="M62" s="30">
        <f t="shared" si="17"/>
        <v>92.699076828589526</v>
      </c>
      <c r="N62" s="33">
        <f t="shared" si="18"/>
        <v>92.547513004453805</v>
      </c>
      <c r="O62" s="34">
        <v>2</v>
      </c>
      <c r="P62" s="32">
        <v>470</v>
      </c>
      <c r="Q62" s="33">
        <f t="shared" si="16"/>
        <v>235</v>
      </c>
      <c r="R62" s="68" t="s">
        <v>47</v>
      </c>
      <c r="S62" s="68"/>
    </row>
    <row r="63" spans="1:19" ht="16.05" customHeight="1" x14ac:dyDescent="0.2">
      <c r="A63" s="105"/>
      <c r="B63" s="21" t="s">
        <v>26</v>
      </c>
      <c r="C63" s="22">
        <v>306</v>
      </c>
      <c r="D63" s="23">
        <v>54.5</v>
      </c>
      <c r="E63" s="24">
        <v>51884</v>
      </c>
      <c r="F63" s="22">
        <v>342</v>
      </c>
      <c r="G63" s="23">
        <v>54.4</v>
      </c>
      <c r="H63" s="24">
        <v>57681</v>
      </c>
      <c r="I63" s="22">
        <f t="shared" si="0"/>
        <v>36</v>
      </c>
      <c r="J63" s="24">
        <f t="shared" si="1"/>
        <v>5797</v>
      </c>
      <c r="K63" s="22">
        <f t="shared" si="14"/>
        <v>111.76470588235294</v>
      </c>
      <c r="L63" s="24">
        <f t="shared" si="15"/>
        <v>111.17300131061599</v>
      </c>
      <c r="M63" s="36">
        <f t="shared" si="17"/>
        <v>99.579678713317861</v>
      </c>
      <c r="N63" s="35">
        <f t="shared" si="18"/>
        <v>98.053581749566519</v>
      </c>
      <c r="O63" s="36">
        <v>2</v>
      </c>
      <c r="P63" s="24">
        <v>520</v>
      </c>
      <c r="Q63" s="35">
        <f t="shared" si="16"/>
        <v>260</v>
      </c>
      <c r="R63" s="68"/>
      <c r="S63" s="68"/>
    </row>
    <row r="64" spans="1:19" ht="16.05" customHeight="1" x14ac:dyDescent="0.2">
      <c r="A64" s="83"/>
      <c r="B64" s="21" t="s">
        <v>27</v>
      </c>
      <c r="C64" s="22">
        <v>297</v>
      </c>
      <c r="D64" s="23">
        <v>54.1</v>
      </c>
      <c r="E64" s="24">
        <v>51043</v>
      </c>
      <c r="F64" s="22">
        <v>330</v>
      </c>
      <c r="G64" s="23">
        <v>54.2</v>
      </c>
      <c r="H64" s="24">
        <v>56020</v>
      </c>
      <c r="I64" s="22">
        <f t="shared" si="0"/>
        <v>33</v>
      </c>
      <c r="J64" s="24">
        <f t="shared" si="1"/>
        <v>4977</v>
      </c>
      <c r="K64" s="22">
        <f t="shared" si="14"/>
        <v>111.11111111111111</v>
      </c>
      <c r="L64" s="24">
        <f t="shared" si="15"/>
        <v>109.75060243324255</v>
      </c>
      <c r="M64" s="22">
        <f t="shared" si="17"/>
        <v>97.965568201447127</v>
      </c>
      <c r="N64" s="35">
        <f t="shared" si="18"/>
        <v>95.230000339985722</v>
      </c>
      <c r="O64" s="36">
        <v>2</v>
      </c>
      <c r="P64" s="24">
        <v>520</v>
      </c>
      <c r="Q64" s="35">
        <f t="shared" si="16"/>
        <v>260</v>
      </c>
      <c r="R64" s="68"/>
      <c r="S64" s="68"/>
    </row>
    <row r="65" spans="1:19" ht="16.05" customHeight="1" x14ac:dyDescent="0.2">
      <c r="A65" s="105"/>
      <c r="B65" s="21">
        <v>93</v>
      </c>
      <c r="C65" s="22">
        <v>285</v>
      </c>
      <c r="D65" s="23">
        <v>48.9</v>
      </c>
      <c r="E65" s="24">
        <v>49890</v>
      </c>
      <c r="F65" s="22">
        <v>318</v>
      </c>
      <c r="G65" s="23">
        <v>49.7</v>
      </c>
      <c r="H65" s="24">
        <v>55320</v>
      </c>
      <c r="I65" s="22">
        <f t="shared" si="0"/>
        <v>33</v>
      </c>
      <c r="J65" s="24">
        <f t="shared" si="1"/>
        <v>5430</v>
      </c>
      <c r="K65" s="22">
        <f t="shared" si="14"/>
        <v>111.57894736842104</v>
      </c>
      <c r="L65" s="24">
        <f t="shared" si="15"/>
        <v>110.88394467829224</v>
      </c>
      <c r="M65" s="22">
        <f t="shared" si="17"/>
        <v>95.752643801700472</v>
      </c>
      <c r="N65" s="35">
        <f t="shared" si="18"/>
        <v>94.040050317886653</v>
      </c>
      <c r="O65" s="36">
        <v>2</v>
      </c>
      <c r="P65" s="24">
        <v>600</v>
      </c>
      <c r="Q65" s="35">
        <f t="shared" si="16"/>
        <v>300</v>
      </c>
      <c r="R65" s="68" t="s">
        <v>66</v>
      </c>
      <c r="S65" s="68"/>
    </row>
    <row r="66" spans="1:19" ht="16.05" customHeight="1" x14ac:dyDescent="0.2">
      <c r="A66" s="105"/>
      <c r="B66" s="39">
        <v>94</v>
      </c>
      <c r="C66" s="25">
        <v>289</v>
      </c>
      <c r="D66" s="40">
        <v>48.3</v>
      </c>
      <c r="E66" s="26">
        <v>49553</v>
      </c>
      <c r="F66" s="25">
        <v>321</v>
      </c>
      <c r="G66" s="40">
        <v>48.5</v>
      </c>
      <c r="H66" s="26">
        <v>54506</v>
      </c>
      <c r="I66" s="25">
        <f t="shared" si="0"/>
        <v>32</v>
      </c>
      <c r="J66" s="26">
        <f t="shared" si="1"/>
        <v>4953</v>
      </c>
      <c r="K66" s="25">
        <f t="shared" si="14"/>
        <v>111.07266435986159</v>
      </c>
      <c r="L66" s="26">
        <f t="shared" si="15"/>
        <v>109.99535850503501</v>
      </c>
      <c r="M66" s="25">
        <f t="shared" si="17"/>
        <v>95.105848031783196</v>
      </c>
      <c r="N66" s="27">
        <f t="shared" si="18"/>
        <v>92.65630843504573</v>
      </c>
      <c r="O66" s="38">
        <v>2</v>
      </c>
      <c r="P66" s="26">
        <v>600</v>
      </c>
      <c r="Q66" s="27">
        <f t="shared" si="16"/>
        <v>300</v>
      </c>
      <c r="R66" s="68" t="s">
        <v>67</v>
      </c>
      <c r="S66" s="68"/>
    </row>
    <row r="67" spans="1:19" ht="16.05" customHeight="1" x14ac:dyDescent="0.2">
      <c r="A67" s="105"/>
      <c r="B67" s="21">
        <v>95</v>
      </c>
      <c r="C67" s="22">
        <v>285</v>
      </c>
      <c r="D67" s="23">
        <v>47.3</v>
      </c>
      <c r="E67" s="24">
        <v>52103</v>
      </c>
      <c r="F67" s="22">
        <v>318</v>
      </c>
      <c r="G67" s="23">
        <v>47.5</v>
      </c>
      <c r="H67" s="24">
        <v>58003</v>
      </c>
      <c r="I67" s="22">
        <f t="shared" si="0"/>
        <v>33</v>
      </c>
      <c r="J67" s="24">
        <f t="shared" si="1"/>
        <v>5900</v>
      </c>
      <c r="K67" s="22">
        <f t="shared" si="14"/>
        <v>111.57894736842104</v>
      </c>
      <c r="L67" s="24">
        <f t="shared" si="15"/>
        <v>111.32372416175652</v>
      </c>
      <c r="M67" s="22">
        <f t="shared" si="17"/>
        <v>100</v>
      </c>
      <c r="N67" s="35">
        <f>H67/MAX(H$51:H$85)*100</f>
        <v>98.600958759732094</v>
      </c>
      <c r="O67" s="36">
        <v>2</v>
      </c>
      <c r="P67" s="24">
        <v>650</v>
      </c>
      <c r="Q67" s="35">
        <f t="shared" si="16"/>
        <v>325</v>
      </c>
      <c r="R67" s="68"/>
      <c r="S67" s="68"/>
    </row>
    <row r="68" spans="1:19" ht="16.05" customHeight="1" x14ac:dyDescent="0.2">
      <c r="A68" s="105"/>
      <c r="B68" s="21">
        <v>96</v>
      </c>
      <c r="C68" s="22">
        <v>278</v>
      </c>
      <c r="D68" s="23">
        <v>46.3</v>
      </c>
      <c r="E68" s="24">
        <v>50884</v>
      </c>
      <c r="F68" s="22">
        <v>316</v>
      </c>
      <c r="G68" s="23">
        <v>47.8</v>
      </c>
      <c r="H68" s="24">
        <v>58826</v>
      </c>
      <c r="I68" s="22">
        <f t="shared" si="0"/>
        <v>38</v>
      </c>
      <c r="J68" s="24">
        <f t="shared" si="1"/>
        <v>7942</v>
      </c>
      <c r="K68" s="22">
        <f t="shared" si="14"/>
        <v>113.66906474820144</v>
      </c>
      <c r="L68" s="24">
        <f t="shared" si="15"/>
        <v>115.60804968162881</v>
      </c>
      <c r="M68" s="22">
        <f t="shared" si="17"/>
        <v>97.660403431664207</v>
      </c>
      <c r="N68" s="35">
        <f>H68/MAX(H$51:H$85)*100</f>
        <v>100</v>
      </c>
      <c r="O68" s="36">
        <v>2</v>
      </c>
      <c r="P68" s="24">
        <v>650</v>
      </c>
      <c r="Q68" s="35">
        <f t="shared" si="16"/>
        <v>325</v>
      </c>
      <c r="R68" s="68"/>
      <c r="S68" s="68"/>
    </row>
    <row r="69" spans="1:19" ht="16.05" customHeight="1" x14ac:dyDescent="0.2">
      <c r="A69" s="105"/>
      <c r="B69" s="21">
        <v>97</v>
      </c>
      <c r="C69" s="22">
        <v>284</v>
      </c>
      <c r="D69" s="23">
        <v>45.4</v>
      </c>
      <c r="E69" s="24">
        <v>50609</v>
      </c>
      <c r="F69" s="22">
        <v>319</v>
      </c>
      <c r="G69" s="23">
        <v>46.2</v>
      </c>
      <c r="H69" s="24">
        <v>57582</v>
      </c>
      <c r="I69" s="22">
        <f t="shared" si="0"/>
        <v>35</v>
      </c>
      <c r="J69" s="24">
        <f t="shared" si="1"/>
        <v>6973</v>
      </c>
      <c r="K69" s="22">
        <f t="shared" si="14"/>
        <v>112.32394366197182</v>
      </c>
      <c r="L69" s="24">
        <f t="shared" si="15"/>
        <v>113.77818174632969</v>
      </c>
      <c r="M69" s="22">
        <f t="shared" si="17"/>
        <v>97.132602729209452</v>
      </c>
      <c r="N69" s="35">
        <f>H69/MAX(H$51:H$85)*100</f>
        <v>97.88528881786965</v>
      </c>
      <c r="O69" s="36">
        <v>2</v>
      </c>
      <c r="P69" s="24">
        <v>660</v>
      </c>
      <c r="Q69" s="35">
        <f t="shared" si="16"/>
        <v>330</v>
      </c>
      <c r="R69" s="68" t="s">
        <v>59</v>
      </c>
      <c r="S69" s="68"/>
    </row>
    <row r="70" spans="1:19" ht="16.05" customHeight="1" x14ac:dyDescent="0.2">
      <c r="A70" s="105"/>
      <c r="B70" s="21">
        <v>98</v>
      </c>
      <c r="C70" s="22">
        <v>275</v>
      </c>
      <c r="D70" s="23">
        <v>44.7</v>
      </c>
      <c r="E70" s="24">
        <v>49995</v>
      </c>
      <c r="F70" s="22">
        <v>310</v>
      </c>
      <c r="G70" s="23">
        <v>45.3</v>
      </c>
      <c r="H70" s="24">
        <v>55915</v>
      </c>
      <c r="I70" s="22">
        <f t="shared" si="0"/>
        <v>35</v>
      </c>
      <c r="J70" s="24">
        <f t="shared" si="1"/>
        <v>5920</v>
      </c>
      <c r="K70" s="22">
        <f t="shared" si="14"/>
        <v>112.72727272727272</v>
      </c>
      <c r="L70" s="24">
        <f t="shared" si="15"/>
        <v>111.84118411841185</v>
      </c>
      <c r="M70" s="22">
        <f t="shared" si="17"/>
        <v>95.954167706274106</v>
      </c>
      <c r="N70" s="35">
        <f t="shared" ref="N70:N84" si="19">H70/MAX(H$51:H$85)*100</f>
        <v>95.051507836670851</v>
      </c>
      <c r="O70" s="36">
        <v>2</v>
      </c>
      <c r="P70" s="24">
        <v>660</v>
      </c>
      <c r="Q70" s="35">
        <f t="shared" si="16"/>
        <v>330</v>
      </c>
      <c r="R70" s="68"/>
      <c r="S70" s="68"/>
    </row>
    <row r="71" spans="1:19" ht="16.05" customHeight="1" x14ac:dyDescent="0.2">
      <c r="A71" s="105"/>
      <c r="B71" s="21">
        <v>99</v>
      </c>
      <c r="C71" s="22">
        <v>268</v>
      </c>
      <c r="D71" s="23">
        <v>43.2</v>
      </c>
      <c r="E71" s="24">
        <v>45805</v>
      </c>
      <c r="F71" s="22">
        <v>303</v>
      </c>
      <c r="G71" s="23">
        <v>43.4</v>
      </c>
      <c r="H71" s="24">
        <v>51158</v>
      </c>
      <c r="I71" s="22">
        <f t="shared" si="0"/>
        <v>35</v>
      </c>
      <c r="J71" s="24">
        <f t="shared" si="1"/>
        <v>5353</v>
      </c>
      <c r="K71" s="22">
        <f t="shared" ref="K71:K76" si="20">(F71/C71)*100</f>
        <v>113.05970149253733</v>
      </c>
      <c r="L71" s="24">
        <f t="shared" ref="L71:L76" si="21">(H71/E71)*100</f>
        <v>111.6864971073027</v>
      </c>
      <c r="M71" s="22">
        <f t="shared" si="17"/>
        <v>87.912404276145324</v>
      </c>
      <c r="N71" s="35">
        <f t="shared" si="19"/>
        <v>86.964947472206163</v>
      </c>
      <c r="O71" s="36">
        <v>2</v>
      </c>
      <c r="P71" s="24">
        <v>660</v>
      </c>
      <c r="Q71" s="35">
        <f t="shared" si="16"/>
        <v>330</v>
      </c>
      <c r="R71" s="68"/>
      <c r="S71" s="68"/>
    </row>
    <row r="72" spans="1:19" ht="16.05" customHeight="1" x14ac:dyDescent="0.2">
      <c r="A72" s="105"/>
      <c r="B72" s="57" t="s">
        <v>75</v>
      </c>
      <c r="C72" s="116">
        <v>272</v>
      </c>
      <c r="D72" s="117">
        <v>42.7</v>
      </c>
      <c r="E72" s="118">
        <v>46427</v>
      </c>
      <c r="F72" s="116">
        <v>300</v>
      </c>
      <c r="G72" s="117">
        <v>44.6</v>
      </c>
      <c r="H72" s="118">
        <v>52152</v>
      </c>
      <c r="I72" s="30">
        <f t="shared" ref="I72:I77" si="22">F72-C72</f>
        <v>28</v>
      </c>
      <c r="J72" s="32">
        <f t="shared" ref="J72:J77" si="23">H72-E72</f>
        <v>5725</v>
      </c>
      <c r="K72" s="30">
        <f t="shared" si="20"/>
        <v>110.29411764705883</v>
      </c>
      <c r="L72" s="32">
        <f t="shared" si="21"/>
        <v>112.3311865940078</v>
      </c>
      <c r="M72" s="30">
        <f t="shared" si="17"/>
        <v>89.106193501333891</v>
      </c>
      <c r="N72" s="33">
        <f t="shared" si="19"/>
        <v>88.654676503586842</v>
      </c>
      <c r="O72" s="34">
        <v>2</v>
      </c>
      <c r="P72" s="32">
        <v>660</v>
      </c>
      <c r="Q72" s="33">
        <f t="shared" si="16"/>
        <v>330</v>
      </c>
      <c r="R72" s="68"/>
      <c r="S72" s="68"/>
    </row>
    <row r="73" spans="1:19" ht="16.05" customHeight="1" x14ac:dyDescent="0.2">
      <c r="A73" s="105"/>
      <c r="B73" s="45" t="s">
        <v>76</v>
      </c>
      <c r="C73" s="46">
        <v>269</v>
      </c>
      <c r="D73" s="47">
        <v>42.5</v>
      </c>
      <c r="E73" s="48">
        <v>45092</v>
      </c>
      <c r="F73" s="46">
        <v>303</v>
      </c>
      <c r="G73" s="47">
        <v>44.1</v>
      </c>
      <c r="H73" s="48">
        <v>51867</v>
      </c>
      <c r="I73" s="22">
        <f t="shared" si="22"/>
        <v>34</v>
      </c>
      <c r="J73" s="24">
        <f t="shared" si="23"/>
        <v>6775</v>
      </c>
      <c r="K73" s="22">
        <f t="shared" si="20"/>
        <v>112.63940520446096</v>
      </c>
      <c r="L73" s="24">
        <f t="shared" si="21"/>
        <v>115.02483810875543</v>
      </c>
      <c r="M73" s="22">
        <f t="shared" si="17"/>
        <v>86.543961000326277</v>
      </c>
      <c r="N73" s="35">
        <f t="shared" si="19"/>
        <v>88.170196851732229</v>
      </c>
      <c r="O73" s="36">
        <v>2</v>
      </c>
      <c r="P73" s="24">
        <v>660</v>
      </c>
      <c r="Q73" s="35">
        <f t="shared" si="16"/>
        <v>330</v>
      </c>
      <c r="R73" s="68"/>
      <c r="S73" s="68"/>
    </row>
    <row r="74" spans="1:19" ht="16.05" customHeight="1" x14ac:dyDescent="0.2">
      <c r="A74" s="105"/>
      <c r="B74" s="45" t="s">
        <v>77</v>
      </c>
      <c r="C74" s="22">
        <v>251</v>
      </c>
      <c r="D74" s="23">
        <v>39.4</v>
      </c>
      <c r="E74" s="24">
        <v>39975</v>
      </c>
      <c r="F74" s="22">
        <v>282</v>
      </c>
      <c r="G74" s="23">
        <v>40.9</v>
      </c>
      <c r="H74" s="24">
        <v>47331</v>
      </c>
      <c r="I74" s="22">
        <f t="shared" si="22"/>
        <v>31</v>
      </c>
      <c r="J74" s="24">
        <f t="shared" si="23"/>
        <v>7356</v>
      </c>
      <c r="K74" s="22">
        <f t="shared" si="20"/>
        <v>112.35059760956175</v>
      </c>
      <c r="L74" s="24">
        <f t="shared" si="21"/>
        <v>118.4015009380863</v>
      </c>
      <c r="M74" s="22">
        <f t="shared" si="17"/>
        <v>76.723029384104564</v>
      </c>
      <c r="N74" s="35">
        <f t="shared" si="19"/>
        <v>80.459320708530242</v>
      </c>
      <c r="O74" s="36">
        <v>2</v>
      </c>
      <c r="P74" s="24">
        <v>660</v>
      </c>
      <c r="Q74" s="35">
        <f t="shared" si="16"/>
        <v>330</v>
      </c>
      <c r="R74" s="68"/>
      <c r="S74" s="68"/>
    </row>
    <row r="75" spans="1:19" ht="16.05" customHeight="1" x14ac:dyDescent="0.2">
      <c r="A75" s="105"/>
      <c r="B75" s="45" t="s">
        <v>78</v>
      </c>
      <c r="C75" s="22">
        <v>257.60000000000002</v>
      </c>
      <c r="D75" s="23">
        <v>41.1</v>
      </c>
      <c r="E75" s="24">
        <v>43034</v>
      </c>
      <c r="F75" s="22">
        <v>286.89999999999998</v>
      </c>
      <c r="G75" s="23">
        <v>42.7</v>
      </c>
      <c r="H75" s="24">
        <v>48967</v>
      </c>
      <c r="I75" s="22">
        <f t="shared" si="22"/>
        <v>29.299999999999955</v>
      </c>
      <c r="J75" s="24">
        <f t="shared" si="23"/>
        <v>5933</v>
      </c>
      <c r="K75" s="22">
        <f t="shared" si="20"/>
        <v>111.37422360248446</v>
      </c>
      <c r="L75" s="24">
        <f t="shared" si="21"/>
        <v>113.78677324905888</v>
      </c>
      <c r="M75" s="22">
        <f t="shared" si="17"/>
        <v>82.594092470683066</v>
      </c>
      <c r="N75" s="35">
        <f t="shared" si="19"/>
        <v>83.240403903036082</v>
      </c>
      <c r="O75" s="36">
        <v>2</v>
      </c>
      <c r="P75" s="24">
        <v>660</v>
      </c>
      <c r="Q75" s="35">
        <f t="shared" si="16"/>
        <v>330</v>
      </c>
      <c r="R75" s="68"/>
      <c r="S75" s="68"/>
    </row>
    <row r="76" spans="1:19" ht="16.05" customHeight="1" x14ac:dyDescent="0.2">
      <c r="A76" s="105"/>
      <c r="B76" s="50" t="s">
        <v>79</v>
      </c>
      <c r="C76" s="51">
        <v>248.7</v>
      </c>
      <c r="D76" s="52">
        <v>41.2</v>
      </c>
      <c r="E76" s="53">
        <v>41232</v>
      </c>
      <c r="F76" s="54">
        <v>280.3</v>
      </c>
      <c r="G76" s="52">
        <v>42.8</v>
      </c>
      <c r="H76" s="55">
        <v>47415</v>
      </c>
      <c r="I76" s="25">
        <f t="shared" si="22"/>
        <v>31.600000000000023</v>
      </c>
      <c r="J76" s="27">
        <f t="shared" si="23"/>
        <v>6183</v>
      </c>
      <c r="K76" s="26">
        <f t="shared" si="20"/>
        <v>112.70607157217532</v>
      </c>
      <c r="L76" s="26">
        <f t="shared" si="21"/>
        <v>114.99563445867287</v>
      </c>
      <c r="M76" s="25">
        <f t="shared" si="17"/>
        <v>79.135558413143187</v>
      </c>
      <c r="N76" s="27">
        <f t="shared" si="19"/>
        <v>80.602114711182125</v>
      </c>
      <c r="O76" s="38">
        <v>2</v>
      </c>
      <c r="P76" s="26">
        <v>660</v>
      </c>
      <c r="Q76" s="27">
        <f t="shared" si="16"/>
        <v>330</v>
      </c>
      <c r="R76" s="68"/>
      <c r="S76" s="68"/>
    </row>
    <row r="77" spans="1:19" ht="16.05" customHeight="1" x14ac:dyDescent="0.2">
      <c r="A77" s="105"/>
      <c r="B77" s="57" t="s">
        <v>40</v>
      </c>
      <c r="C77" s="30">
        <v>251.4</v>
      </c>
      <c r="D77" s="31">
        <v>44.5</v>
      </c>
      <c r="E77" s="32">
        <v>42898</v>
      </c>
      <c r="F77" s="30">
        <v>288.89999999999998</v>
      </c>
      <c r="G77" s="31">
        <v>44.3</v>
      </c>
      <c r="H77" s="32">
        <v>50382</v>
      </c>
      <c r="I77" s="30">
        <f t="shared" si="22"/>
        <v>37.499999999999972</v>
      </c>
      <c r="J77" s="33">
        <f t="shared" si="23"/>
        <v>7484</v>
      </c>
      <c r="K77" s="32">
        <f>(F77/C77)*100</f>
        <v>114.91646778042958</v>
      </c>
      <c r="L77" s="32">
        <f>(H77/E77)*100</f>
        <v>117.44603478017623</v>
      </c>
      <c r="M77" s="30">
        <f t="shared" si="17"/>
        <v>82.333071032378172</v>
      </c>
      <c r="N77" s="33">
        <f t="shared" si="19"/>
        <v>85.645802876279191</v>
      </c>
      <c r="O77" s="34">
        <v>2</v>
      </c>
      <c r="P77" s="32">
        <v>660</v>
      </c>
      <c r="Q77" s="33">
        <f t="shared" si="16"/>
        <v>330</v>
      </c>
      <c r="R77" s="68"/>
      <c r="S77" s="68"/>
    </row>
    <row r="78" spans="1:19" ht="16.05" customHeight="1" x14ac:dyDescent="0.2">
      <c r="A78" s="105"/>
      <c r="B78" s="45" t="s">
        <v>80</v>
      </c>
      <c r="C78" s="22">
        <v>251.1</v>
      </c>
      <c r="D78" s="23">
        <v>43.5</v>
      </c>
      <c r="E78" s="24">
        <v>44442</v>
      </c>
      <c r="F78" s="22">
        <v>281.7</v>
      </c>
      <c r="G78" s="23">
        <v>47.9</v>
      </c>
      <c r="H78" s="24">
        <v>50631</v>
      </c>
      <c r="I78" s="22">
        <v>30.6</v>
      </c>
      <c r="J78" s="24">
        <v>6189</v>
      </c>
      <c r="K78" s="22">
        <v>112.18637992831542</v>
      </c>
      <c r="L78" s="24">
        <v>113.92601593087619</v>
      </c>
      <c r="M78" s="22">
        <f t="shared" si="17"/>
        <v>85.296432067251402</v>
      </c>
      <c r="N78" s="35">
        <f t="shared" si="19"/>
        <v>86.069085098425873</v>
      </c>
      <c r="O78" s="36">
        <v>2</v>
      </c>
      <c r="P78" s="24">
        <v>660</v>
      </c>
      <c r="Q78" s="35">
        <f t="shared" ref="Q78:Q83" si="24">P78/O78</f>
        <v>330</v>
      </c>
      <c r="R78" s="68"/>
      <c r="S78" s="68"/>
    </row>
    <row r="79" spans="1:19" ht="16.05" customHeight="1" x14ac:dyDescent="0.2">
      <c r="A79" s="105"/>
      <c r="B79" s="45" t="s">
        <v>49</v>
      </c>
      <c r="C79" s="22">
        <v>254.9</v>
      </c>
      <c r="D79" s="23">
        <v>44.5</v>
      </c>
      <c r="E79" s="24">
        <v>45617</v>
      </c>
      <c r="F79" s="22">
        <v>279.5</v>
      </c>
      <c r="G79" s="23">
        <v>46</v>
      </c>
      <c r="H79" s="24">
        <v>50539</v>
      </c>
      <c r="I79" s="22">
        <f>F79-C79</f>
        <v>24.599999999999994</v>
      </c>
      <c r="J79" s="24">
        <f>H79-E79</f>
        <v>4922</v>
      </c>
      <c r="K79" s="22">
        <f>(F79/C79)*100</f>
        <v>109.65084346802666</v>
      </c>
      <c r="L79" s="24">
        <f>(H79/E79)*100</f>
        <v>110.78983712212553</v>
      </c>
      <c r="M79" s="22">
        <f t="shared" si="17"/>
        <v>87.551580523194446</v>
      </c>
      <c r="N79" s="35">
        <f t="shared" si="19"/>
        <v>85.912691666949996</v>
      </c>
      <c r="O79" s="36">
        <v>2</v>
      </c>
      <c r="P79" s="24">
        <v>660</v>
      </c>
      <c r="Q79" s="35">
        <f t="shared" si="24"/>
        <v>330</v>
      </c>
      <c r="R79" s="68"/>
      <c r="S79" s="68"/>
    </row>
    <row r="80" spans="1:19" ht="16.05" customHeight="1" x14ac:dyDescent="0.2">
      <c r="A80" s="105"/>
      <c r="B80" s="45" t="s">
        <v>52</v>
      </c>
      <c r="C80" s="22">
        <v>248.78151830980778</v>
      </c>
      <c r="D80" s="23">
        <v>42.223046251283094</v>
      </c>
      <c r="E80" s="24">
        <v>45860.395290070286</v>
      </c>
      <c r="F80" s="22">
        <v>272.78925205425213</v>
      </c>
      <c r="G80" s="23">
        <v>43.963533023046182</v>
      </c>
      <c r="H80" s="24">
        <v>50983.978140778141</v>
      </c>
      <c r="I80" s="22">
        <f>F80-C80</f>
        <v>24.007733744444351</v>
      </c>
      <c r="J80" s="24">
        <f>H80-E80</f>
        <v>5123.582850707855</v>
      </c>
      <c r="K80" s="22">
        <f>(F80/C80)*100</f>
        <v>109.65012751250578</v>
      </c>
      <c r="L80" s="24">
        <f>(H80/E80)*100</f>
        <v>111.17212971737558</v>
      </c>
      <c r="M80" s="22">
        <f t="shared" si="17"/>
        <v>88.018723087097257</v>
      </c>
      <c r="N80" s="35">
        <f t="shared" si="19"/>
        <v>86.669122736167921</v>
      </c>
      <c r="O80" s="36">
        <v>2</v>
      </c>
      <c r="P80" s="24">
        <v>710</v>
      </c>
      <c r="Q80" s="35">
        <f t="shared" si="24"/>
        <v>355</v>
      </c>
      <c r="R80" s="68"/>
      <c r="S80" s="68"/>
    </row>
    <row r="81" spans="1:19" ht="16.05" customHeight="1" x14ac:dyDescent="0.2">
      <c r="A81" s="105"/>
      <c r="B81" s="50" t="s">
        <v>81</v>
      </c>
      <c r="C81" s="25">
        <v>229.57142857142858</v>
      </c>
      <c r="D81" s="40">
        <v>37.049764009978702</v>
      </c>
      <c r="E81" s="26">
        <v>36384.857142857145</v>
      </c>
      <c r="F81" s="25">
        <v>248.14285714285714</v>
      </c>
      <c r="G81" s="40">
        <v>38.244001061356698</v>
      </c>
      <c r="H81" s="26">
        <v>39866.714285714283</v>
      </c>
      <c r="I81" s="25">
        <f>F81-C81</f>
        <v>18.571428571428555</v>
      </c>
      <c r="J81" s="26">
        <f>H81-E81</f>
        <v>3481.8571428571377</v>
      </c>
      <c r="K81" s="25">
        <f>(F81/C81)*100</f>
        <v>108.08960796515245</v>
      </c>
      <c r="L81" s="26">
        <f>(H81/E81)*100</f>
        <v>109.56952264285769</v>
      </c>
      <c r="M81" s="25">
        <f t="shared" si="17"/>
        <v>69.832556940784869</v>
      </c>
      <c r="N81" s="27">
        <f t="shared" si="19"/>
        <v>67.770567921861556</v>
      </c>
      <c r="O81" s="38">
        <v>2</v>
      </c>
      <c r="P81" s="26">
        <v>710</v>
      </c>
      <c r="Q81" s="27">
        <f t="shared" si="24"/>
        <v>355</v>
      </c>
      <c r="R81" s="68"/>
      <c r="S81" s="68"/>
    </row>
    <row r="82" spans="1:19" ht="16.05" customHeight="1" x14ac:dyDescent="0.2">
      <c r="A82" s="41"/>
      <c r="B82" s="57" t="s">
        <v>86</v>
      </c>
      <c r="C82" s="30">
        <v>228.78928571428568</v>
      </c>
      <c r="D82" s="31">
        <v>36.443303571428572</v>
      </c>
      <c r="E82" s="32">
        <v>36422.075892857145</v>
      </c>
      <c r="F82" s="30">
        <v>248.86064228110601</v>
      </c>
      <c r="G82" s="31">
        <v>38.797703052995381</v>
      </c>
      <c r="H82" s="32">
        <v>41555.383928571428</v>
      </c>
      <c r="I82" s="30">
        <f>F82-C82</f>
        <v>20.071356566820327</v>
      </c>
      <c r="J82" s="32">
        <f>H82-E82</f>
        <v>5133.3080357142826</v>
      </c>
      <c r="K82" s="30">
        <f>(F82/C82)*100</f>
        <v>108.77285686878085</v>
      </c>
      <c r="L82" s="32">
        <f>(H82/E82)*100</f>
        <v>114.09394689861978</v>
      </c>
      <c r="M82" s="30">
        <f t="shared" si="17"/>
        <v>69.903989967673937</v>
      </c>
      <c r="N82" s="35">
        <f t="shared" si="19"/>
        <v>70.641185748769971</v>
      </c>
      <c r="O82" s="36">
        <v>2</v>
      </c>
      <c r="P82" s="24">
        <v>710</v>
      </c>
      <c r="Q82" s="35">
        <f t="shared" si="24"/>
        <v>355</v>
      </c>
      <c r="R82" s="68"/>
      <c r="S82" s="68"/>
    </row>
    <row r="83" spans="1:19" ht="16.05" customHeight="1" x14ac:dyDescent="0.2">
      <c r="A83" s="41"/>
      <c r="B83" s="45">
        <v>11</v>
      </c>
      <c r="C83" s="22">
        <v>220.7</v>
      </c>
      <c r="D83" s="23">
        <v>30.75714285714286</v>
      </c>
      <c r="E83" s="24">
        <v>33244.714285714283</v>
      </c>
      <c r="F83" s="22">
        <v>242.32857142857142</v>
      </c>
      <c r="G83" s="23">
        <v>32.057142857142857</v>
      </c>
      <c r="H83" s="24">
        <v>37261.428571428572</v>
      </c>
      <c r="I83" s="22">
        <f>F83-C83</f>
        <v>21.628571428571433</v>
      </c>
      <c r="J83" s="24">
        <f>H83-E83</f>
        <v>4016.7142857142899</v>
      </c>
      <c r="K83" s="22">
        <f>(F83/C83)*100</f>
        <v>109.79998705417826</v>
      </c>
      <c r="L83" s="24">
        <f>(H83/E83)*100</f>
        <v>112.08226442012266</v>
      </c>
      <c r="M83" s="22">
        <f>E83/MAX(E$51:E$82)*100</f>
        <v>63.805758374209319</v>
      </c>
      <c r="N83" s="35">
        <f t="shared" si="19"/>
        <v>63.341768217163455</v>
      </c>
      <c r="O83" s="36">
        <v>2</v>
      </c>
      <c r="P83" s="24">
        <v>710</v>
      </c>
      <c r="Q83" s="35">
        <f t="shared" si="24"/>
        <v>355</v>
      </c>
      <c r="R83" s="68"/>
      <c r="S83" s="68"/>
    </row>
    <row r="84" spans="1:19" ht="16.05" customHeight="1" x14ac:dyDescent="0.2">
      <c r="A84" s="105"/>
      <c r="B84" s="45" t="s">
        <v>89</v>
      </c>
      <c r="C84" s="22">
        <v>237</v>
      </c>
      <c r="D84" s="23">
        <v>40.299999999999997</v>
      </c>
      <c r="E84" s="24">
        <v>41532.428571428572</v>
      </c>
      <c r="F84" s="22">
        <v>261.81591160593791</v>
      </c>
      <c r="G84" s="23">
        <v>42.4</v>
      </c>
      <c r="H84" s="24">
        <v>46549.025491613647</v>
      </c>
      <c r="I84" s="22">
        <v>24.815911605937913</v>
      </c>
      <c r="J84" s="24">
        <v>5016.5969201850749</v>
      </c>
      <c r="K84" s="22">
        <v>110.47084877887676</v>
      </c>
      <c r="L84" s="24">
        <v>112.07874687982043</v>
      </c>
      <c r="M84" s="22">
        <f>E84/MAX(E$51:E$82)*100</f>
        <v>79.71216354418857</v>
      </c>
      <c r="N84" s="35">
        <f t="shared" si="19"/>
        <v>79.130019874908456</v>
      </c>
      <c r="O84" s="36">
        <v>2</v>
      </c>
      <c r="P84" s="24">
        <v>710</v>
      </c>
      <c r="Q84" s="35">
        <v>355</v>
      </c>
      <c r="R84" s="68"/>
      <c r="S84" s="68"/>
    </row>
    <row r="85" spans="1:19" ht="16.05" customHeight="1" x14ac:dyDescent="0.2">
      <c r="A85" s="41"/>
      <c r="B85" s="45" t="s">
        <v>94</v>
      </c>
      <c r="C85" s="22">
        <v>240.3</v>
      </c>
      <c r="D85" s="23">
        <v>41.5</v>
      </c>
      <c r="E85" s="24">
        <v>43294</v>
      </c>
      <c r="F85" s="22">
        <v>257.5</v>
      </c>
      <c r="G85" s="23">
        <v>42.9</v>
      </c>
      <c r="H85" s="24">
        <v>46535</v>
      </c>
      <c r="I85" s="22">
        <f>F85-C85</f>
        <v>17.199999999999989</v>
      </c>
      <c r="J85" s="24">
        <f>H85-E85</f>
        <v>3241</v>
      </c>
      <c r="K85" s="22">
        <f>(F85/C85)*100</f>
        <v>107.15771951727007</v>
      </c>
      <c r="L85" s="24">
        <f>(H85/E85)*100</f>
        <v>107.48602577724395</v>
      </c>
      <c r="M85" s="22">
        <f>E85/MAX(E$51:E$85)*100</f>
        <v>83.093104043913016</v>
      </c>
      <c r="N85" s="35">
        <f>H85/MAX(H$51:H$85)*100</f>
        <v>79.1061775405433</v>
      </c>
      <c r="O85" s="36">
        <v>2</v>
      </c>
      <c r="P85" s="24">
        <v>710</v>
      </c>
      <c r="Q85" s="35">
        <f>P85/O85</f>
        <v>355</v>
      </c>
      <c r="R85" s="105"/>
      <c r="S85" s="68"/>
    </row>
    <row r="86" spans="1:19" s="5" customFormat="1" ht="16.05" customHeight="1" x14ac:dyDescent="0.2">
      <c r="A86" s="41"/>
      <c r="B86" s="50">
        <v>14</v>
      </c>
      <c r="C86" s="25">
        <v>235.3</v>
      </c>
      <c r="D86" s="40">
        <v>40.799999999999997</v>
      </c>
      <c r="E86" s="26">
        <v>42155</v>
      </c>
      <c r="F86" s="25">
        <v>253.7</v>
      </c>
      <c r="G86" s="40">
        <v>42.2</v>
      </c>
      <c r="H86" s="27">
        <v>46550</v>
      </c>
      <c r="I86" s="25">
        <f>F86-C86</f>
        <v>18.399999999999977</v>
      </c>
      <c r="J86" s="26">
        <f>H86-E86</f>
        <v>4395</v>
      </c>
      <c r="K86" s="25">
        <f>(F86/C86)*100</f>
        <v>107.81980450488737</v>
      </c>
      <c r="L86" s="26">
        <f>(H86/E86)*100</f>
        <v>110.42580951251335</v>
      </c>
      <c r="M86" s="25">
        <f>E86/MAX(E$51:E$85)*100</f>
        <v>80.907049498109515</v>
      </c>
      <c r="N86" s="27">
        <f>H86/MAX(H$51:H$85)*100</f>
        <v>79.131676469588271</v>
      </c>
      <c r="O86" s="38">
        <v>2</v>
      </c>
      <c r="P86" s="26">
        <v>730</v>
      </c>
      <c r="Q86" s="27">
        <f>P86/O86</f>
        <v>365</v>
      </c>
      <c r="R86" s="136" t="s">
        <v>95</v>
      </c>
      <c r="S86" s="68"/>
    </row>
    <row r="87" spans="1:19" s="7" customFormat="1" ht="16.05" customHeight="1" x14ac:dyDescent="0.2">
      <c r="A87" s="41"/>
      <c r="B87" s="45" t="s">
        <v>96</v>
      </c>
      <c r="C87" s="22">
        <v>241.3</v>
      </c>
      <c r="D87" s="23">
        <v>42.8</v>
      </c>
      <c r="E87" s="24">
        <v>46290</v>
      </c>
      <c r="F87" s="22">
        <v>255.8</v>
      </c>
      <c r="G87" s="23">
        <v>44.6</v>
      </c>
      <c r="H87" s="24">
        <v>49518</v>
      </c>
      <c r="I87" s="22">
        <f>F87-C87</f>
        <v>14.5</v>
      </c>
      <c r="J87" s="24">
        <f>H87-E87</f>
        <v>3228</v>
      </c>
      <c r="K87" s="22">
        <f>(F87/C87)*100</f>
        <v>106.00911728139246</v>
      </c>
      <c r="L87" s="24">
        <f>(H87/E87)*100</f>
        <v>106.97342838626054</v>
      </c>
      <c r="M87" s="22">
        <f>E87/MAX(E$51:E$85)*100</f>
        <v>88.843252787747346</v>
      </c>
      <c r="N87" s="35">
        <f>H87/MAX(H$51:H$85)*100</f>
        <v>84.17706456328834</v>
      </c>
      <c r="O87" s="36">
        <v>2</v>
      </c>
      <c r="P87" s="24">
        <v>730</v>
      </c>
      <c r="Q87" s="35">
        <f>P87/O87</f>
        <v>365</v>
      </c>
      <c r="R87" s="136"/>
      <c r="S87" s="68"/>
    </row>
    <row r="88" spans="1:19" s="8" customFormat="1" ht="16.05" customHeight="1" x14ac:dyDescent="0.2">
      <c r="A88" s="41"/>
      <c r="B88" s="45">
        <v>16</v>
      </c>
      <c r="C88" s="22">
        <v>238.7</v>
      </c>
      <c r="D88" s="23">
        <v>41.8</v>
      </c>
      <c r="E88" s="24">
        <v>44577</v>
      </c>
      <c r="F88" s="22">
        <v>258.60000000000002</v>
      </c>
      <c r="G88" s="23">
        <v>42.9</v>
      </c>
      <c r="H88" s="24">
        <v>48062</v>
      </c>
      <c r="I88" s="22">
        <v>19.900000000000034</v>
      </c>
      <c r="J88" s="24">
        <v>3485</v>
      </c>
      <c r="K88" s="22">
        <v>108.33682446585672</v>
      </c>
      <c r="L88" s="24">
        <v>107.81793301478342</v>
      </c>
      <c r="M88" s="22">
        <v>85.555534230274645</v>
      </c>
      <c r="N88" s="35">
        <v>81.701968517322271</v>
      </c>
      <c r="O88" s="36">
        <v>2</v>
      </c>
      <c r="P88" s="24">
        <v>730</v>
      </c>
      <c r="Q88" s="35">
        <v>365</v>
      </c>
      <c r="R88" s="136"/>
      <c r="S88" s="68"/>
    </row>
    <row r="89" spans="1:19" s="9" customFormat="1" ht="16.05" customHeight="1" x14ac:dyDescent="0.2">
      <c r="A89" s="41"/>
      <c r="B89" s="45">
        <v>17</v>
      </c>
      <c r="C89" s="22">
        <v>245.2</v>
      </c>
      <c r="D89" s="23">
        <v>44.3</v>
      </c>
      <c r="E89" s="24">
        <v>48131</v>
      </c>
      <c r="F89" s="22">
        <v>257.60000000000002</v>
      </c>
      <c r="G89" s="23">
        <v>46.1</v>
      </c>
      <c r="H89" s="24">
        <v>51351</v>
      </c>
      <c r="I89" s="22">
        <v>12.400000000000034</v>
      </c>
      <c r="J89" s="24">
        <v>3220</v>
      </c>
      <c r="K89" s="22">
        <v>105.05709624796087</v>
      </c>
      <c r="L89" s="24">
        <v>106.69007500363593</v>
      </c>
      <c r="M89" s="22">
        <v>92.376638581271706</v>
      </c>
      <c r="N89" s="35">
        <v>87.293033692584913</v>
      </c>
      <c r="O89" s="36">
        <v>1.052</v>
      </c>
      <c r="P89" s="24">
        <v>410</v>
      </c>
      <c r="Q89" s="35">
        <v>389.73384030418248</v>
      </c>
      <c r="R89" s="136" t="s">
        <v>98</v>
      </c>
      <c r="S89" s="68"/>
    </row>
    <row r="90" spans="1:19" s="10" customFormat="1" ht="16.05" customHeight="1" x14ac:dyDescent="0.2">
      <c r="A90" s="41"/>
      <c r="B90" s="45">
        <v>18</v>
      </c>
      <c r="C90" s="22">
        <v>243.1</v>
      </c>
      <c r="D90" s="23">
        <v>44.7</v>
      </c>
      <c r="E90" s="24">
        <v>48246</v>
      </c>
      <c r="F90" s="22">
        <v>249.7</v>
      </c>
      <c r="G90" s="23">
        <v>45.6</v>
      </c>
      <c r="H90" s="24">
        <v>49530</v>
      </c>
      <c r="I90" s="22">
        <v>6.5999999999999943</v>
      </c>
      <c r="J90" s="24">
        <v>1284</v>
      </c>
      <c r="K90" s="22">
        <v>102.71493212669682</v>
      </c>
      <c r="L90" s="24">
        <v>102.6613605272976</v>
      </c>
      <c r="M90" s="22">
        <v>92.597355238661876</v>
      </c>
      <c r="N90" s="35">
        <v>84.197463706524317</v>
      </c>
      <c r="O90" s="36">
        <v>1.052</v>
      </c>
      <c r="P90" s="24">
        <v>410</v>
      </c>
      <c r="Q90" s="35">
        <v>389.73384030418248</v>
      </c>
      <c r="R90" s="136"/>
      <c r="S90" s="68"/>
    </row>
    <row r="91" spans="1:19" s="12" customFormat="1" ht="16.05" customHeight="1" x14ac:dyDescent="0.2">
      <c r="A91" s="41"/>
      <c r="B91" s="50">
        <v>19</v>
      </c>
      <c r="C91" s="25">
        <v>246</v>
      </c>
      <c r="D91" s="40">
        <v>45.4</v>
      </c>
      <c r="E91" s="26">
        <v>49758</v>
      </c>
      <c r="F91" s="25">
        <v>256</v>
      </c>
      <c r="G91" s="40">
        <v>46</v>
      </c>
      <c r="H91" s="26">
        <v>51182</v>
      </c>
      <c r="I91" s="25">
        <v>10</v>
      </c>
      <c r="J91" s="26">
        <v>1424</v>
      </c>
      <c r="K91" s="25">
        <v>104.06504065040652</v>
      </c>
      <c r="L91" s="26">
        <v>102.86185136058523</v>
      </c>
      <c r="M91" s="25">
        <v>95</v>
      </c>
      <c r="N91" s="27">
        <v>87</v>
      </c>
      <c r="O91" s="38">
        <v>1.052</v>
      </c>
      <c r="P91" s="26">
        <v>410</v>
      </c>
      <c r="Q91" s="27">
        <v>389.73384030418248</v>
      </c>
      <c r="R91" s="136"/>
      <c r="S91" s="68"/>
    </row>
    <row r="92" spans="1:19" s="17" customFormat="1" ht="16.05" customHeight="1" x14ac:dyDescent="0.2">
      <c r="A92" s="41"/>
      <c r="B92" s="45">
        <v>20</v>
      </c>
      <c r="C92" s="22">
        <v>204</v>
      </c>
      <c r="D92" s="23">
        <v>44.3</v>
      </c>
      <c r="E92" s="24">
        <v>20276</v>
      </c>
      <c r="F92" s="22">
        <v>185.6</v>
      </c>
      <c r="G92" s="23">
        <v>44.5</v>
      </c>
      <c r="H92" s="24">
        <v>19776</v>
      </c>
      <c r="I92" s="22">
        <v>-18.400000000000006</v>
      </c>
      <c r="J92" s="24">
        <v>-500</v>
      </c>
      <c r="K92" s="22">
        <v>90.980392156862749</v>
      </c>
      <c r="L92" s="24">
        <v>97.534030380745705</v>
      </c>
      <c r="M92" s="22">
        <v>39</v>
      </c>
      <c r="N92" s="35">
        <v>34</v>
      </c>
      <c r="O92" s="36">
        <v>1.052</v>
      </c>
      <c r="P92" s="24">
        <v>420</v>
      </c>
      <c r="Q92" s="35">
        <v>399.23954372623575</v>
      </c>
      <c r="R92" s="136" t="s">
        <v>105</v>
      </c>
      <c r="S92" s="68" t="s">
        <v>107</v>
      </c>
    </row>
    <row r="93" spans="1:19" s="17" customFormat="1" ht="16.05" customHeight="1" x14ac:dyDescent="0.2">
      <c r="A93" s="41"/>
      <c r="B93" s="58">
        <v>21</v>
      </c>
      <c r="C93" s="22">
        <v>218.85714285714283</v>
      </c>
      <c r="D93" s="23">
        <v>39</v>
      </c>
      <c r="E93" s="24">
        <v>37317.857142857145</v>
      </c>
      <c r="F93" s="22">
        <v>222.4</v>
      </c>
      <c r="G93" s="23">
        <v>38.6</v>
      </c>
      <c r="H93" s="24">
        <v>38760.285714285717</v>
      </c>
      <c r="I93" s="22">
        <v>3.5428571428571729</v>
      </c>
      <c r="J93" s="24">
        <v>1442.4285714285725</v>
      </c>
      <c r="K93" s="22">
        <v>101.61879895561358</v>
      </c>
      <c r="L93" s="24">
        <v>103.86525026318307</v>
      </c>
      <c r="M93" s="22">
        <v>71.623240778567734</v>
      </c>
      <c r="N93" s="35">
        <v>65.889718346115174</v>
      </c>
      <c r="O93" s="36">
        <v>1.052</v>
      </c>
      <c r="P93" s="24">
        <v>420</v>
      </c>
      <c r="Q93" s="35">
        <v>399.23954372623575</v>
      </c>
      <c r="R93" s="136" t="s">
        <v>112</v>
      </c>
      <c r="S93" s="68"/>
    </row>
    <row r="94" spans="1:19" ht="16.05" customHeight="1" x14ac:dyDescent="0.2">
      <c r="A94" s="119"/>
      <c r="B94" s="61">
        <v>22</v>
      </c>
      <c r="C94" s="62">
        <v>240.2</v>
      </c>
      <c r="D94" s="63">
        <v>41.1</v>
      </c>
      <c r="E94" s="64">
        <v>45079</v>
      </c>
      <c r="F94" s="62">
        <v>235.6</v>
      </c>
      <c r="G94" s="63">
        <v>45.4</v>
      </c>
      <c r="H94" s="64">
        <v>47751</v>
      </c>
      <c r="I94" s="62">
        <v>-4.5999999999999943</v>
      </c>
      <c r="J94" s="64">
        <v>2672</v>
      </c>
      <c r="K94" s="62">
        <v>98.084929225645297</v>
      </c>
      <c r="L94" s="64">
        <v>105.92737194702633</v>
      </c>
      <c r="M94" s="62">
        <v>86.519010421664774</v>
      </c>
      <c r="N94" s="65">
        <v>81.173290721789684</v>
      </c>
      <c r="O94" s="66">
        <v>1.052</v>
      </c>
      <c r="P94" s="64">
        <v>420</v>
      </c>
      <c r="Q94" s="65">
        <v>399.23954372623575</v>
      </c>
      <c r="R94" s="68" t="s">
        <v>113</v>
      </c>
      <c r="S94" s="68"/>
    </row>
    <row r="95" spans="1:19" ht="16.05" customHeight="1" x14ac:dyDescent="0.2">
      <c r="A95" s="120" t="s">
        <v>55</v>
      </c>
      <c r="B95" s="121" t="s">
        <v>13</v>
      </c>
      <c r="C95" s="122">
        <v>280</v>
      </c>
      <c r="D95" s="123">
        <v>51.8</v>
      </c>
      <c r="E95" s="124">
        <v>27525</v>
      </c>
      <c r="F95" s="122">
        <v>298</v>
      </c>
      <c r="G95" s="123">
        <v>53</v>
      </c>
      <c r="H95" s="124">
        <v>29982</v>
      </c>
      <c r="I95" s="122">
        <f t="shared" si="0"/>
        <v>18</v>
      </c>
      <c r="J95" s="124">
        <f t="shared" si="1"/>
        <v>2457</v>
      </c>
      <c r="K95" s="122">
        <f t="shared" ref="K95:K107" si="25">F95/C95*100</f>
        <v>106.42857142857143</v>
      </c>
      <c r="L95" s="124">
        <f t="shared" ref="L95:L107" si="26">H95/E95*100</f>
        <v>108.92643051771118</v>
      </c>
      <c r="M95" s="122">
        <f>E95/MAX(E$95:E$129)*100</f>
        <v>53.478793059900134</v>
      </c>
      <c r="N95" s="125">
        <f>H95/MAX(H$95:H$129)*100</f>
        <v>56.478167501789542</v>
      </c>
      <c r="O95" s="126">
        <v>2</v>
      </c>
      <c r="P95" s="124">
        <v>330</v>
      </c>
      <c r="Q95" s="125">
        <f t="shared" si="16"/>
        <v>165</v>
      </c>
      <c r="R95" s="105" t="s">
        <v>65</v>
      </c>
      <c r="S95" s="68"/>
    </row>
    <row r="96" spans="1:19" ht="16.05" customHeight="1" x14ac:dyDescent="0.2">
      <c r="A96" s="120"/>
      <c r="B96" s="29" t="s">
        <v>15</v>
      </c>
      <c r="C96" s="30">
        <v>279</v>
      </c>
      <c r="D96" s="31">
        <v>52.6</v>
      </c>
      <c r="E96" s="32">
        <v>31408</v>
      </c>
      <c r="F96" s="30">
        <v>293</v>
      </c>
      <c r="G96" s="31">
        <v>52.9</v>
      </c>
      <c r="H96" s="32">
        <v>33976</v>
      </c>
      <c r="I96" s="30">
        <f t="shared" si="0"/>
        <v>14</v>
      </c>
      <c r="J96" s="32">
        <f t="shared" si="1"/>
        <v>2568</v>
      </c>
      <c r="K96" s="30">
        <f t="shared" si="25"/>
        <v>105.01792114695341</v>
      </c>
      <c r="L96" s="32">
        <f t="shared" si="26"/>
        <v>108.17626082526746</v>
      </c>
      <c r="M96" s="30">
        <f t="shared" ref="M96:M129" si="27">E96/MAX(E$95:E$129)*100</f>
        <v>61.02314014261011</v>
      </c>
      <c r="N96" s="33">
        <f t="shared" ref="N96:N129" si="28">H96/MAX(H$95:H$129)*100</f>
        <v>64.001808386391886</v>
      </c>
      <c r="O96" s="34">
        <v>2</v>
      </c>
      <c r="P96" s="32">
        <v>380</v>
      </c>
      <c r="Q96" s="33">
        <f t="shared" si="16"/>
        <v>190</v>
      </c>
      <c r="R96" s="68"/>
      <c r="S96" s="68"/>
    </row>
    <row r="97" spans="1:19" ht="16.05" customHeight="1" x14ac:dyDescent="0.2">
      <c r="A97" s="120"/>
      <c r="B97" s="21" t="s">
        <v>16</v>
      </c>
      <c r="C97" s="22">
        <v>279</v>
      </c>
      <c r="D97" s="23">
        <v>47.4</v>
      </c>
      <c r="E97" s="24">
        <v>28475</v>
      </c>
      <c r="F97" s="22">
        <v>293</v>
      </c>
      <c r="G97" s="23">
        <v>48.4</v>
      </c>
      <c r="H97" s="24">
        <v>30397</v>
      </c>
      <c r="I97" s="22">
        <f t="shared" si="0"/>
        <v>14</v>
      </c>
      <c r="J97" s="24">
        <f t="shared" si="1"/>
        <v>1922</v>
      </c>
      <c r="K97" s="22">
        <f t="shared" si="25"/>
        <v>105.01792114695341</v>
      </c>
      <c r="L97" s="24">
        <f t="shared" si="26"/>
        <v>106.74978050921862</v>
      </c>
      <c r="M97" s="22">
        <f t="shared" si="27"/>
        <v>55.324564300841281</v>
      </c>
      <c r="N97" s="35">
        <f t="shared" si="28"/>
        <v>57.259917869118041</v>
      </c>
      <c r="O97" s="36">
        <v>2</v>
      </c>
      <c r="P97" s="24">
        <v>380</v>
      </c>
      <c r="Q97" s="35">
        <f t="shared" si="16"/>
        <v>190</v>
      </c>
      <c r="R97" s="68"/>
      <c r="S97" s="68"/>
    </row>
    <row r="98" spans="1:19" ht="16.05" customHeight="1" x14ac:dyDescent="0.2">
      <c r="A98" s="127"/>
      <c r="B98" s="21" t="s">
        <v>17</v>
      </c>
      <c r="C98" s="22">
        <v>278</v>
      </c>
      <c r="D98" s="23">
        <v>46.6</v>
      </c>
      <c r="E98" s="24">
        <v>32721</v>
      </c>
      <c r="F98" s="22">
        <v>279</v>
      </c>
      <c r="G98" s="107" t="s">
        <v>14</v>
      </c>
      <c r="H98" s="24">
        <v>34055</v>
      </c>
      <c r="I98" s="22">
        <f t="shared" si="0"/>
        <v>1</v>
      </c>
      <c r="J98" s="24">
        <f t="shared" si="1"/>
        <v>1334</v>
      </c>
      <c r="K98" s="22">
        <f t="shared" si="25"/>
        <v>100.35971223021582</v>
      </c>
      <c r="L98" s="24">
        <f t="shared" si="26"/>
        <v>104.07689251550991</v>
      </c>
      <c r="M98" s="22">
        <f t="shared" si="27"/>
        <v>63.574190289300361</v>
      </c>
      <c r="N98" s="35">
        <f t="shared" si="28"/>
        <v>64.150623516558042</v>
      </c>
      <c r="O98" s="36">
        <v>2</v>
      </c>
      <c r="P98" s="24">
        <v>430</v>
      </c>
      <c r="Q98" s="35">
        <f t="shared" si="16"/>
        <v>215</v>
      </c>
      <c r="R98" s="68"/>
      <c r="S98" s="68"/>
    </row>
    <row r="99" spans="1:19" ht="16.05" customHeight="1" x14ac:dyDescent="0.2">
      <c r="A99" s="105"/>
      <c r="B99" s="21" t="s">
        <v>18</v>
      </c>
      <c r="C99" s="22">
        <v>280</v>
      </c>
      <c r="D99" s="23">
        <v>46.9</v>
      </c>
      <c r="E99" s="24">
        <v>32438</v>
      </c>
      <c r="F99" s="22">
        <v>314</v>
      </c>
      <c r="G99" s="23">
        <v>46.4</v>
      </c>
      <c r="H99" s="24">
        <v>36323</v>
      </c>
      <c r="I99" s="22">
        <f t="shared" si="0"/>
        <v>34</v>
      </c>
      <c r="J99" s="24">
        <f t="shared" si="1"/>
        <v>3885</v>
      </c>
      <c r="K99" s="22">
        <f t="shared" si="25"/>
        <v>112.14285714285714</v>
      </c>
      <c r="L99" s="24">
        <f t="shared" si="26"/>
        <v>111.97669400086319</v>
      </c>
      <c r="M99" s="22">
        <f t="shared" si="27"/>
        <v>63.024344751209469</v>
      </c>
      <c r="N99" s="35">
        <f t="shared" si="28"/>
        <v>68.422936367403835</v>
      </c>
      <c r="O99" s="36">
        <v>2</v>
      </c>
      <c r="P99" s="24">
        <v>430</v>
      </c>
      <c r="Q99" s="35">
        <f t="shared" si="16"/>
        <v>215</v>
      </c>
      <c r="R99" s="68"/>
      <c r="S99" s="68"/>
    </row>
    <row r="100" spans="1:19" ht="16.05" customHeight="1" x14ac:dyDescent="0.2">
      <c r="A100" s="105"/>
      <c r="B100" s="21" t="s">
        <v>19</v>
      </c>
      <c r="C100" s="22">
        <v>259</v>
      </c>
      <c r="D100" s="23">
        <v>50.3</v>
      </c>
      <c r="E100" s="24">
        <v>36791</v>
      </c>
      <c r="F100" s="22">
        <v>275</v>
      </c>
      <c r="G100" s="23">
        <v>55.3</v>
      </c>
      <c r="H100" s="24">
        <v>41132</v>
      </c>
      <c r="I100" s="22">
        <f t="shared" si="0"/>
        <v>16</v>
      </c>
      <c r="J100" s="24">
        <f t="shared" si="1"/>
        <v>4341</v>
      </c>
      <c r="K100" s="22">
        <f t="shared" si="25"/>
        <v>106.17760617760619</v>
      </c>
      <c r="L100" s="24">
        <f t="shared" si="26"/>
        <v>111.79908129705633</v>
      </c>
      <c r="M100" s="25">
        <f t="shared" si="27"/>
        <v>71.481862868911378</v>
      </c>
      <c r="N100" s="27">
        <f t="shared" si="28"/>
        <v>77.481821949289838</v>
      </c>
      <c r="O100" s="38">
        <v>2</v>
      </c>
      <c r="P100" s="26">
        <v>470</v>
      </c>
      <c r="Q100" s="27">
        <f t="shared" si="16"/>
        <v>235</v>
      </c>
      <c r="R100" s="68"/>
      <c r="S100" s="68"/>
    </row>
    <row r="101" spans="1:19" ht="16.05" customHeight="1" x14ac:dyDescent="0.2">
      <c r="A101" s="105"/>
      <c r="B101" s="29" t="s">
        <v>20</v>
      </c>
      <c r="C101" s="30">
        <v>267</v>
      </c>
      <c r="D101" s="31">
        <v>45.7</v>
      </c>
      <c r="E101" s="32">
        <v>33393</v>
      </c>
      <c r="F101" s="30">
        <v>284</v>
      </c>
      <c r="G101" s="31">
        <v>47.5</v>
      </c>
      <c r="H101" s="32">
        <v>36627</v>
      </c>
      <c r="I101" s="30">
        <f t="shared" si="0"/>
        <v>17</v>
      </c>
      <c r="J101" s="32">
        <f t="shared" si="1"/>
        <v>3234</v>
      </c>
      <c r="K101" s="30">
        <f t="shared" si="25"/>
        <v>106.36704119850187</v>
      </c>
      <c r="L101" s="32">
        <f t="shared" si="26"/>
        <v>109.68466445063336</v>
      </c>
      <c r="M101" s="30">
        <f t="shared" si="27"/>
        <v>64.879830577629249</v>
      </c>
      <c r="N101" s="33">
        <f t="shared" si="28"/>
        <v>68.995592058169763</v>
      </c>
      <c r="O101" s="34">
        <v>2</v>
      </c>
      <c r="P101" s="32">
        <v>470</v>
      </c>
      <c r="Q101" s="33">
        <f t="shared" si="16"/>
        <v>235</v>
      </c>
      <c r="R101" s="68"/>
      <c r="S101" s="68"/>
    </row>
    <row r="102" spans="1:19" ht="16.05" customHeight="1" x14ac:dyDescent="0.2">
      <c r="A102" s="105"/>
      <c r="B102" s="21" t="s">
        <v>21</v>
      </c>
      <c r="C102" s="22">
        <v>261</v>
      </c>
      <c r="D102" s="23">
        <v>52.1</v>
      </c>
      <c r="E102" s="24">
        <v>36392</v>
      </c>
      <c r="F102" s="22">
        <v>285</v>
      </c>
      <c r="G102" s="23">
        <v>52.2</v>
      </c>
      <c r="H102" s="24">
        <v>38837</v>
      </c>
      <c r="I102" s="22">
        <f t="shared" si="0"/>
        <v>24</v>
      </c>
      <c r="J102" s="24">
        <f t="shared" si="1"/>
        <v>2445</v>
      </c>
      <c r="K102" s="22">
        <f t="shared" si="25"/>
        <v>109.19540229885058</v>
      </c>
      <c r="L102" s="24">
        <f t="shared" si="26"/>
        <v>106.71850956254121</v>
      </c>
      <c r="M102" s="22">
        <f t="shared" si="27"/>
        <v>70.706638947716101</v>
      </c>
      <c r="N102" s="35">
        <f t="shared" si="28"/>
        <v>73.158648231172066</v>
      </c>
      <c r="O102" s="36">
        <v>2</v>
      </c>
      <c r="P102" s="24">
        <v>470</v>
      </c>
      <c r="Q102" s="35">
        <f t="shared" si="16"/>
        <v>235</v>
      </c>
      <c r="R102" s="68"/>
      <c r="S102" s="68"/>
    </row>
    <row r="103" spans="1:19" ht="16.05" customHeight="1" x14ac:dyDescent="0.2">
      <c r="A103" s="105"/>
      <c r="B103" s="21" t="s">
        <v>22</v>
      </c>
      <c r="C103" s="22">
        <v>282</v>
      </c>
      <c r="D103" s="23">
        <v>49.1</v>
      </c>
      <c r="E103" s="24">
        <v>37585</v>
      </c>
      <c r="F103" s="22">
        <v>287</v>
      </c>
      <c r="G103" s="23">
        <v>50.4</v>
      </c>
      <c r="H103" s="24">
        <v>39331</v>
      </c>
      <c r="I103" s="22">
        <f t="shared" si="0"/>
        <v>5</v>
      </c>
      <c r="J103" s="24">
        <f t="shared" si="1"/>
        <v>1746</v>
      </c>
      <c r="K103" s="22">
        <f t="shared" si="25"/>
        <v>101.77304964539007</v>
      </c>
      <c r="L103" s="24">
        <f t="shared" si="26"/>
        <v>104.6454702673939</v>
      </c>
      <c r="M103" s="22">
        <f t="shared" si="27"/>
        <v>73.024539042919031</v>
      </c>
      <c r="N103" s="35">
        <f>H103/MAX(H$95:H$129)*100</f>
        <v>74.089213728666692</v>
      </c>
      <c r="O103" s="36">
        <v>2</v>
      </c>
      <c r="P103" s="24">
        <v>470</v>
      </c>
      <c r="Q103" s="35">
        <f t="shared" si="16"/>
        <v>235</v>
      </c>
      <c r="R103" s="68"/>
      <c r="S103" s="68"/>
    </row>
    <row r="104" spans="1:19" ht="16.05" customHeight="1" x14ac:dyDescent="0.2">
      <c r="A104" s="105"/>
      <c r="B104" s="21" t="s">
        <v>23</v>
      </c>
      <c r="C104" s="22">
        <v>314</v>
      </c>
      <c r="D104" s="23">
        <v>52</v>
      </c>
      <c r="E104" s="24">
        <v>43478</v>
      </c>
      <c r="F104" s="22">
        <v>318</v>
      </c>
      <c r="G104" s="23">
        <v>52.5</v>
      </c>
      <c r="H104" s="24">
        <v>44539</v>
      </c>
      <c r="I104" s="22">
        <f t="shared" si="0"/>
        <v>4</v>
      </c>
      <c r="J104" s="24">
        <f t="shared" si="1"/>
        <v>1061</v>
      </c>
      <c r="K104" s="22">
        <f t="shared" si="25"/>
        <v>101.27388535031847</v>
      </c>
      <c r="L104" s="24">
        <f t="shared" si="26"/>
        <v>102.44031464188785</v>
      </c>
      <c r="M104" s="22">
        <f t="shared" si="27"/>
        <v>84.474149488041348</v>
      </c>
      <c r="N104" s="35">
        <f t="shared" si="28"/>
        <v>83.899709904682965</v>
      </c>
      <c r="O104" s="36">
        <v>2</v>
      </c>
      <c r="P104" s="24">
        <v>470</v>
      </c>
      <c r="Q104" s="35">
        <f t="shared" si="16"/>
        <v>235</v>
      </c>
      <c r="R104" s="68"/>
      <c r="S104" s="68"/>
    </row>
    <row r="105" spans="1:19" ht="16.05" customHeight="1" x14ac:dyDescent="0.2">
      <c r="A105" s="105"/>
      <c r="B105" s="39" t="s">
        <v>24</v>
      </c>
      <c r="C105" s="25">
        <v>301</v>
      </c>
      <c r="D105" s="40">
        <v>53</v>
      </c>
      <c r="E105" s="26">
        <v>42454</v>
      </c>
      <c r="F105" s="25">
        <v>312</v>
      </c>
      <c r="G105" s="40">
        <v>52.7</v>
      </c>
      <c r="H105" s="26">
        <v>45358</v>
      </c>
      <c r="I105" s="25">
        <f t="shared" si="0"/>
        <v>11</v>
      </c>
      <c r="J105" s="26">
        <f t="shared" si="1"/>
        <v>2904</v>
      </c>
      <c r="K105" s="25">
        <f t="shared" si="25"/>
        <v>103.65448504983388</v>
      </c>
      <c r="L105" s="26">
        <f t="shared" si="26"/>
        <v>106.84034484383098</v>
      </c>
      <c r="M105" s="25">
        <f t="shared" si="27"/>
        <v>82.484602382016362</v>
      </c>
      <c r="N105" s="27">
        <f t="shared" si="28"/>
        <v>85.44248954526617</v>
      </c>
      <c r="O105" s="38">
        <v>2</v>
      </c>
      <c r="P105" s="26">
        <v>470</v>
      </c>
      <c r="Q105" s="27">
        <f t="shared" si="16"/>
        <v>235</v>
      </c>
      <c r="R105" s="68" t="s">
        <v>46</v>
      </c>
      <c r="S105" s="68"/>
    </row>
    <row r="106" spans="1:19" ht="16.05" customHeight="1" x14ac:dyDescent="0.2">
      <c r="A106" s="83"/>
      <c r="B106" s="29" t="s">
        <v>25</v>
      </c>
      <c r="C106" s="30">
        <v>308</v>
      </c>
      <c r="D106" s="31">
        <v>53.7</v>
      </c>
      <c r="E106" s="32">
        <v>44644</v>
      </c>
      <c r="F106" s="30">
        <v>319</v>
      </c>
      <c r="G106" s="31">
        <v>54.8</v>
      </c>
      <c r="H106" s="32">
        <v>46849</v>
      </c>
      <c r="I106" s="30">
        <f t="shared" si="0"/>
        <v>11</v>
      </c>
      <c r="J106" s="32">
        <f t="shared" si="1"/>
        <v>2205</v>
      </c>
      <c r="K106" s="30">
        <f t="shared" si="25"/>
        <v>103.57142857142858</v>
      </c>
      <c r="L106" s="32">
        <f t="shared" si="26"/>
        <v>104.93907355971687</v>
      </c>
      <c r="M106" s="30">
        <f t="shared" si="27"/>
        <v>86.739590821659647</v>
      </c>
      <c r="N106" s="33">
        <f t="shared" si="28"/>
        <v>88.251139660174061</v>
      </c>
      <c r="O106" s="34">
        <v>2</v>
      </c>
      <c r="P106" s="32">
        <v>470</v>
      </c>
      <c r="Q106" s="33">
        <f t="shared" si="16"/>
        <v>235</v>
      </c>
      <c r="R106" s="68" t="s">
        <v>47</v>
      </c>
      <c r="S106" s="68"/>
    </row>
    <row r="107" spans="1:19" ht="16.05" customHeight="1" x14ac:dyDescent="0.2">
      <c r="A107" s="83"/>
      <c r="B107" s="21" t="s">
        <v>26</v>
      </c>
      <c r="C107" s="22">
        <v>304</v>
      </c>
      <c r="D107" s="23">
        <v>54.6</v>
      </c>
      <c r="E107" s="24">
        <v>49733</v>
      </c>
      <c r="F107" s="22">
        <v>306</v>
      </c>
      <c r="G107" s="23">
        <v>55.4</v>
      </c>
      <c r="H107" s="24">
        <v>50012</v>
      </c>
      <c r="I107" s="22">
        <f t="shared" si="0"/>
        <v>2</v>
      </c>
      <c r="J107" s="24">
        <f t="shared" si="1"/>
        <v>279</v>
      </c>
      <c r="K107" s="22">
        <f t="shared" si="25"/>
        <v>100.6578947368421</v>
      </c>
      <c r="L107" s="24">
        <f t="shared" si="26"/>
        <v>100.56099571712946</v>
      </c>
      <c r="M107" s="22">
        <f t="shared" si="27"/>
        <v>96.627095921817016</v>
      </c>
      <c r="N107" s="35">
        <f t="shared" si="28"/>
        <v>94.209396074294531</v>
      </c>
      <c r="O107" s="36">
        <v>2</v>
      </c>
      <c r="P107" s="24">
        <v>520</v>
      </c>
      <c r="Q107" s="35">
        <f t="shared" si="16"/>
        <v>260</v>
      </c>
      <c r="R107" s="68"/>
      <c r="S107" s="68"/>
    </row>
    <row r="108" spans="1:19" ht="16.05" customHeight="1" x14ac:dyDescent="0.2">
      <c r="A108" s="83"/>
      <c r="B108" s="21" t="s">
        <v>27</v>
      </c>
      <c r="C108" s="106" t="s">
        <v>14</v>
      </c>
      <c r="D108" s="107" t="s">
        <v>14</v>
      </c>
      <c r="E108" s="108" t="s">
        <v>14</v>
      </c>
      <c r="F108" s="106" t="s">
        <v>14</v>
      </c>
      <c r="G108" s="107" t="s">
        <v>14</v>
      </c>
      <c r="H108" s="108" t="s">
        <v>14</v>
      </c>
      <c r="I108" s="106" t="s">
        <v>14</v>
      </c>
      <c r="J108" s="108" t="s">
        <v>14</v>
      </c>
      <c r="K108" s="106" t="s">
        <v>14</v>
      </c>
      <c r="L108" s="109" t="s">
        <v>14</v>
      </c>
      <c r="M108" s="106" t="s">
        <v>14</v>
      </c>
      <c r="N108" s="109" t="s">
        <v>14</v>
      </c>
      <c r="O108" s="115">
        <v>2</v>
      </c>
      <c r="P108" s="128">
        <v>520</v>
      </c>
      <c r="Q108" s="35">
        <f t="shared" si="16"/>
        <v>260</v>
      </c>
      <c r="R108" s="68"/>
      <c r="S108" s="68"/>
    </row>
    <row r="109" spans="1:19" ht="16.05" customHeight="1" x14ac:dyDescent="0.2">
      <c r="A109" s="105"/>
      <c r="B109" s="21">
        <v>93</v>
      </c>
      <c r="C109" s="22">
        <v>281</v>
      </c>
      <c r="D109" s="23">
        <v>50.8</v>
      </c>
      <c r="E109" s="24">
        <v>48539</v>
      </c>
      <c r="F109" s="22">
        <v>297</v>
      </c>
      <c r="G109" s="23">
        <v>52.9</v>
      </c>
      <c r="H109" s="24">
        <v>52389</v>
      </c>
      <c r="I109" s="22">
        <f t="shared" ref="I109:I159" si="29">F109-C109</f>
        <v>16</v>
      </c>
      <c r="J109" s="24">
        <f t="shared" ref="J109:J159" si="30">H109-E109</f>
        <v>3850</v>
      </c>
      <c r="K109" s="22">
        <f t="shared" ref="K109:K158" si="31">F109/C109*100</f>
        <v>105.69395017793595</v>
      </c>
      <c r="L109" s="24">
        <f t="shared" ref="L109:L158" si="32">H109/E109*100</f>
        <v>107.93176620861576</v>
      </c>
      <c r="M109" s="22">
        <f t="shared" si="27"/>
        <v>94.30725290951834</v>
      </c>
      <c r="N109" s="35">
        <f t="shared" si="28"/>
        <v>98.687036130053116</v>
      </c>
      <c r="O109" s="115">
        <v>2</v>
      </c>
      <c r="P109" s="24">
        <v>600</v>
      </c>
      <c r="Q109" s="35">
        <f t="shared" si="16"/>
        <v>300</v>
      </c>
      <c r="R109" s="68" t="s">
        <v>66</v>
      </c>
      <c r="S109" s="68"/>
    </row>
    <row r="110" spans="1:19" ht="16.05" customHeight="1" x14ac:dyDescent="0.2">
      <c r="A110" s="105"/>
      <c r="B110" s="39">
        <v>94</v>
      </c>
      <c r="C110" s="25">
        <v>288</v>
      </c>
      <c r="D110" s="40">
        <v>50.9</v>
      </c>
      <c r="E110" s="26">
        <v>50281</v>
      </c>
      <c r="F110" s="25">
        <v>287</v>
      </c>
      <c r="G110" s="40">
        <v>53.3</v>
      </c>
      <c r="H110" s="26">
        <v>50894</v>
      </c>
      <c r="I110" s="25">
        <f t="shared" si="29"/>
        <v>-1</v>
      </c>
      <c r="J110" s="26">
        <f t="shared" si="30"/>
        <v>613</v>
      </c>
      <c r="K110" s="25">
        <f t="shared" si="31"/>
        <v>99.652777777777786</v>
      </c>
      <c r="L110" s="26">
        <f t="shared" si="32"/>
        <v>101.21914838607029</v>
      </c>
      <c r="M110" s="25">
        <f t="shared" si="27"/>
        <v>97.691814490275704</v>
      </c>
      <c r="N110" s="27">
        <f t="shared" si="28"/>
        <v>95.870851071845692</v>
      </c>
      <c r="O110" s="38">
        <v>2</v>
      </c>
      <c r="P110" s="26">
        <v>600</v>
      </c>
      <c r="Q110" s="27">
        <f t="shared" si="16"/>
        <v>300</v>
      </c>
      <c r="R110" s="68" t="s">
        <v>67</v>
      </c>
      <c r="S110" s="68"/>
    </row>
    <row r="111" spans="1:19" ht="16.05" customHeight="1" x14ac:dyDescent="0.2">
      <c r="A111" s="105"/>
      <c r="B111" s="21">
        <v>95</v>
      </c>
      <c r="C111" s="22">
        <v>271</v>
      </c>
      <c r="D111" s="23">
        <v>48.5</v>
      </c>
      <c r="E111" s="24">
        <v>48452</v>
      </c>
      <c r="F111" s="22">
        <v>276</v>
      </c>
      <c r="G111" s="23">
        <v>50.4</v>
      </c>
      <c r="H111" s="24">
        <v>50079</v>
      </c>
      <c r="I111" s="22">
        <f t="shared" si="29"/>
        <v>5</v>
      </c>
      <c r="J111" s="24">
        <f t="shared" si="30"/>
        <v>1627</v>
      </c>
      <c r="K111" s="22">
        <f t="shared" si="31"/>
        <v>101.8450184501845</v>
      </c>
      <c r="L111" s="24">
        <f t="shared" si="32"/>
        <v>103.35796251960703</v>
      </c>
      <c r="M111" s="30">
        <f t="shared" si="27"/>
        <v>94.138219122190065</v>
      </c>
      <c r="N111" s="33">
        <f t="shared" si="28"/>
        <v>94.335606374562033</v>
      </c>
      <c r="O111" s="34">
        <v>2</v>
      </c>
      <c r="P111" s="32">
        <v>650</v>
      </c>
      <c r="Q111" s="33">
        <f t="shared" si="16"/>
        <v>325</v>
      </c>
      <c r="R111" s="68"/>
      <c r="S111" s="68"/>
    </row>
    <row r="112" spans="1:19" ht="16.05" customHeight="1" x14ac:dyDescent="0.2">
      <c r="A112" s="105"/>
      <c r="B112" s="21">
        <v>96</v>
      </c>
      <c r="C112" s="22">
        <v>275</v>
      </c>
      <c r="D112" s="23">
        <v>50.8</v>
      </c>
      <c r="E112" s="24">
        <v>50843</v>
      </c>
      <c r="F112" s="22">
        <v>283</v>
      </c>
      <c r="G112" s="23">
        <v>52</v>
      </c>
      <c r="H112" s="24">
        <v>52423</v>
      </c>
      <c r="I112" s="22">
        <f t="shared" si="29"/>
        <v>8</v>
      </c>
      <c r="J112" s="24">
        <f t="shared" si="30"/>
        <v>1580</v>
      </c>
      <c r="K112" s="22">
        <f t="shared" si="31"/>
        <v>102.90909090909091</v>
      </c>
      <c r="L112" s="24">
        <f t="shared" si="32"/>
        <v>103.10760576677222</v>
      </c>
      <c r="M112" s="22">
        <f t="shared" si="27"/>
        <v>98.783733898074573</v>
      </c>
      <c r="N112" s="35">
        <f t="shared" si="28"/>
        <v>98.751083148099312</v>
      </c>
      <c r="O112" s="36">
        <v>2</v>
      </c>
      <c r="P112" s="24">
        <v>650</v>
      </c>
      <c r="Q112" s="35">
        <f t="shared" si="16"/>
        <v>325</v>
      </c>
      <c r="R112" s="68"/>
      <c r="S112" s="68"/>
    </row>
    <row r="113" spans="1:19" ht="16.05" customHeight="1" x14ac:dyDescent="0.2">
      <c r="A113" s="105"/>
      <c r="B113" s="21">
        <v>97</v>
      </c>
      <c r="C113" s="22">
        <v>274</v>
      </c>
      <c r="D113" s="23">
        <v>51.4</v>
      </c>
      <c r="E113" s="24">
        <v>51469</v>
      </c>
      <c r="F113" s="22">
        <v>286</v>
      </c>
      <c r="G113" s="23">
        <v>51.1</v>
      </c>
      <c r="H113" s="24">
        <v>53086</v>
      </c>
      <c r="I113" s="22">
        <f t="shared" si="29"/>
        <v>12</v>
      </c>
      <c r="J113" s="24">
        <f t="shared" si="30"/>
        <v>1617</v>
      </c>
      <c r="K113" s="22">
        <f t="shared" si="31"/>
        <v>104.37956204379562</v>
      </c>
      <c r="L113" s="24">
        <f t="shared" si="32"/>
        <v>103.1416969437914</v>
      </c>
      <c r="M113" s="22">
        <f t="shared" si="27"/>
        <v>100</v>
      </c>
      <c r="N113" s="35">
        <f t="shared" si="28"/>
        <v>100</v>
      </c>
      <c r="O113" s="36">
        <v>2</v>
      </c>
      <c r="P113" s="24">
        <v>660</v>
      </c>
      <c r="Q113" s="35">
        <f t="shared" si="16"/>
        <v>330</v>
      </c>
      <c r="R113" s="68" t="s">
        <v>59</v>
      </c>
      <c r="S113" s="68"/>
    </row>
    <row r="114" spans="1:19" ht="16.05" customHeight="1" x14ac:dyDescent="0.2">
      <c r="A114" s="105"/>
      <c r="B114" s="21">
        <v>98</v>
      </c>
      <c r="C114" s="22">
        <v>248</v>
      </c>
      <c r="D114" s="23">
        <v>49.7</v>
      </c>
      <c r="E114" s="24">
        <v>45799</v>
      </c>
      <c r="F114" s="22">
        <v>240</v>
      </c>
      <c r="G114" s="23">
        <v>49.9</v>
      </c>
      <c r="H114" s="24">
        <v>46172</v>
      </c>
      <c r="I114" s="22">
        <f t="shared" si="29"/>
        <v>-8</v>
      </c>
      <c r="J114" s="24">
        <f t="shared" si="30"/>
        <v>373</v>
      </c>
      <c r="K114" s="22">
        <f t="shared" si="31"/>
        <v>96.774193548387103</v>
      </c>
      <c r="L114" s="24">
        <f t="shared" si="32"/>
        <v>100.81442826262584</v>
      </c>
      <c r="M114" s="22">
        <f t="shared" si="27"/>
        <v>88.983660067224932</v>
      </c>
      <c r="N114" s="35">
        <f t="shared" si="28"/>
        <v>86.975850506724939</v>
      </c>
      <c r="O114" s="36">
        <v>2</v>
      </c>
      <c r="P114" s="24">
        <v>660</v>
      </c>
      <c r="Q114" s="35">
        <f t="shared" si="16"/>
        <v>330</v>
      </c>
      <c r="R114" s="68"/>
      <c r="S114" s="68"/>
    </row>
    <row r="115" spans="1:19" ht="16.05" customHeight="1" x14ac:dyDescent="0.2">
      <c r="A115" s="105"/>
      <c r="B115" s="39">
        <v>99</v>
      </c>
      <c r="C115" s="25">
        <v>246</v>
      </c>
      <c r="D115" s="40">
        <v>46.3</v>
      </c>
      <c r="E115" s="26">
        <v>39302</v>
      </c>
      <c r="F115" s="25">
        <v>260</v>
      </c>
      <c r="G115" s="40">
        <v>43.2</v>
      </c>
      <c r="H115" s="26">
        <v>43917</v>
      </c>
      <c r="I115" s="25">
        <f t="shared" si="29"/>
        <v>14</v>
      </c>
      <c r="J115" s="26">
        <f t="shared" si="30"/>
        <v>4615</v>
      </c>
      <c r="K115" s="25">
        <f t="shared" si="31"/>
        <v>105.6910569105691</v>
      </c>
      <c r="L115" s="26">
        <f t="shared" si="32"/>
        <v>111.74240496666836</v>
      </c>
      <c r="M115" s="25">
        <f t="shared" si="27"/>
        <v>76.360527696283199</v>
      </c>
      <c r="N115" s="27">
        <f t="shared" si="28"/>
        <v>82.728026221602676</v>
      </c>
      <c r="O115" s="38">
        <v>2</v>
      </c>
      <c r="P115" s="26">
        <v>660</v>
      </c>
      <c r="Q115" s="27">
        <f t="shared" si="16"/>
        <v>330</v>
      </c>
      <c r="R115" s="68"/>
      <c r="S115" s="68"/>
    </row>
    <row r="116" spans="1:19" ht="16.05" customHeight="1" x14ac:dyDescent="0.2">
      <c r="A116" s="105"/>
      <c r="B116" s="45" t="s">
        <v>75</v>
      </c>
      <c r="C116" s="46">
        <v>229</v>
      </c>
      <c r="D116" s="47">
        <v>46.1</v>
      </c>
      <c r="E116" s="48">
        <v>39663</v>
      </c>
      <c r="F116" s="46">
        <v>235</v>
      </c>
      <c r="G116" s="47">
        <v>47.4</v>
      </c>
      <c r="H116" s="48">
        <v>41276</v>
      </c>
      <c r="I116" s="22">
        <f t="shared" ref="I116:I121" si="33">F116-C116</f>
        <v>6</v>
      </c>
      <c r="J116" s="24">
        <f t="shared" ref="J116:J121" si="34">H116-E116</f>
        <v>1613</v>
      </c>
      <c r="K116" s="22">
        <f t="shared" ref="K116:K121" si="35">F116/C116*100</f>
        <v>102.62008733624455</v>
      </c>
      <c r="L116" s="24">
        <f t="shared" ref="L116:L121" si="36">H116/E116*100</f>
        <v>104.06676247384212</v>
      </c>
      <c r="M116" s="30">
        <f t="shared" si="27"/>
        <v>77.061920767840846</v>
      </c>
      <c r="N116" s="33">
        <f t="shared" si="28"/>
        <v>77.753079908073701</v>
      </c>
      <c r="O116" s="34">
        <v>2</v>
      </c>
      <c r="P116" s="32">
        <v>660</v>
      </c>
      <c r="Q116" s="33">
        <f t="shared" si="16"/>
        <v>330</v>
      </c>
      <c r="R116" s="68"/>
      <c r="S116" s="68"/>
    </row>
    <row r="117" spans="1:19" ht="16.05" customHeight="1" x14ac:dyDescent="0.2">
      <c r="A117" s="105"/>
      <c r="B117" s="45" t="s">
        <v>76</v>
      </c>
      <c r="C117" s="46">
        <v>239</v>
      </c>
      <c r="D117" s="47">
        <v>45.7</v>
      </c>
      <c r="E117" s="48">
        <v>42399</v>
      </c>
      <c r="F117" s="46">
        <v>239</v>
      </c>
      <c r="G117" s="47">
        <v>46.2</v>
      </c>
      <c r="H117" s="48">
        <v>42410</v>
      </c>
      <c r="I117" s="22">
        <f t="shared" si="33"/>
        <v>0</v>
      </c>
      <c r="J117" s="24">
        <f t="shared" si="34"/>
        <v>11</v>
      </c>
      <c r="K117" s="22">
        <f t="shared" si="35"/>
        <v>100</v>
      </c>
      <c r="L117" s="24">
        <f t="shared" si="36"/>
        <v>100.0259440081134</v>
      </c>
      <c r="M117" s="22">
        <f>E117/MAX(E$95:E$129)*100</f>
        <v>82.377741941751353</v>
      </c>
      <c r="N117" s="35">
        <f t="shared" si="28"/>
        <v>79.889236333496598</v>
      </c>
      <c r="O117" s="36">
        <v>2</v>
      </c>
      <c r="P117" s="24">
        <v>660</v>
      </c>
      <c r="Q117" s="35">
        <f t="shared" si="16"/>
        <v>330</v>
      </c>
      <c r="R117" s="68"/>
      <c r="S117" s="68"/>
    </row>
    <row r="118" spans="1:19" ht="16.05" customHeight="1" x14ac:dyDescent="0.2">
      <c r="A118" s="105"/>
      <c r="B118" s="45" t="s">
        <v>77</v>
      </c>
      <c r="C118" s="22">
        <v>226</v>
      </c>
      <c r="D118" s="23">
        <v>46.7</v>
      </c>
      <c r="E118" s="24">
        <v>40878</v>
      </c>
      <c r="F118" s="22">
        <v>225</v>
      </c>
      <c r="G118" s="23">
        <v>47.4</v>
      </c>
      <c r="H118" s="24">
        <v>41884</v>
      </c>
      <c r="I118" s="22">
        <f t="shared" si="33"/>
        <v>-1</v>
      </c>
      <c r="J118" s="24">
        <f t="shared" si="34"/>
        <v>1006</v>
      </c>
      <c r="K118" s="22">
        <f t="shared" si="35"/>
        <v>99.557522123893804</v>
      </c>
      <c r="L118" s="24">
        <f t="shared" si="36"/>
        <v>102.46098145701845</v>
      </c>
      <c r="M118" s="22">
        <f t="shared" si="27"/>
        <v>79.422565039149788</v>
      </c>
      <c r="N118" s="35">
        <f t="shared" si="28"/>
        <v>78.898391289605541</v>
      </c>
      <c r="O118" s="36">
        <v>2</v>
      </c>
      <c r="P118" s="24">
        <v>660</v>
      </c>
      <c r="Q118" s="35">
        <f t="shared" si="16"/>
        <v>330</v>
      </c>
      <c r="R118" s="68"/>
      <c r="S118" s="68"/>
    </row>
    <row r="119" spans="1:19" ht="16.05" customHeight="1" x14ac:dyDescent="0.2">
      <c r="A119" s="105"/>
      <c r="B119" s="45" t="s">
        <v>78</v>
      </c>
      <c r="C119" s="22">
        <v>236.1</v>
      </c>
      <c r="D119" s="23">
        <v>51.6</v>
      </c>
      <c r="E119" s="24">
        <v>45475.7</v>
      </c>
      <c r="F119" s="22">
        <v>244.9</v>
      </c>
      <c r="G119" s="23">
        <v>51.6</v>
      </c>
      <c r="H119" s="24">
        <v>46468.4</v>
      </c>
      <c r="I119" s="22">
        <f t="shared" si="33"/>
        <v>8.8000000000000114</v>
      </c>
      <c r="J119" s="24">
        <f t="shared" si="34"/>
        <v>992.70000000000437</v>
      </c>
      <c r="K119" s="22">
        <f t="shared" si="35"/>
        <v>103.72723422278696</v>
      </c>
      <c r="L119" s="24">
        <f t="shared" si="36"/>
        <v>102.18292406713915</v>
      </c>
      <c r="M119" s="22">
        <f t="shared" si="27"/>
        <v>88.355514970176216</v>
      </c>
      <c r="N119" s="35">
        <f t="shared" si="28"/>
        <v>87.534189805221715</v>
      </c>
      <c r="O119" s="36">
        <v>2</v>
      </c>
      <c r="P119" s="24">
        <v>660</v>
      </c>
      <c r="Q119" s="35">
        <f t="shared" si="16"/>
        <v>330</v>
      </c>
      <c r="R119" s="68"/>
      <c r="S119" s="68"/>
    </row>
    <row r="120" spans="1:19" ht="16.05" customHeight="1" x14ac:dyDescent="0.2">
      <c r="A120" s="105"/>
      <c r="B120" s="50" t="s">
        <v>79</v>
      </c>
      <c r="C120" s="51">
        <v>216.4</v>
      </c>
      <c r="D120" s="52">
        <v>40.200000000000003</v>
      </c>
      <c r="E120" s="53">
        <v>34287</v>
      </c>
      <c r="F120" s="54">
        <v>210</v>
      </c>
      <c r="G120" s="52">
        <v>42.4</v>
      </c>
      <c r="H120" s="55">
        <v>35047</v>
      </c>
      <c r="I120" s="25">
        <f t="shared" si="33"/>
        <v>-6.4000000000000057</v>
      </c>
      <c r="J120" s="27">
        <f t="shared" si="34"/>
        <v>760</v>
      </c>
      <c r="K120" s="26">
        <f t="shared" si="35"/>
        <v>97.042513863216257</v>
      </c>
      <c r="L120" s="26">
        <f t="shared" si="36"/>
        <v>102.21658354478373</v>
      </c>
      <c r="M120" s="25">
        <f t="shared" si="27"/>
        <v>66.616798461209655</v>
      </c>
      <c r="N120" s="27">
        <f t="shared" si="28"/>
        <v>66.019289454846856</v>
      </c>
      <c r="O120" s="38">
        <v>2</v>
      </c>
      <c r="P120" s="26">
        <v>660</v>
      </c>
      <c r="Q120" s="27">
        <f t="shared" si="16"/>
        <v>330</v>
      </c>
      <c r="R120" s="68"/>
      <c r="S120" s="68"/>
    </row>
    <row r="121" spans="1:19" ht="16.05" customHeight="1" x14ac:dyDescent="0.2">
      <c r="A121" s="105"/>
      <c r="B121" s="45" t="s">
        <v>40</v>
      </c>
      <c r="C121" s="22">
        <v>199</v>
      </c>
      <c r="D121" s="23">
        <v>45.7</v>
      </c>
      <c r="E121" s="24">
        <v>35852</v>
      </c>
      <c r="F121" s="22">
        <v>210</v>
      </c>
      <c r="G121" s="23">
        <v>46.6</v>
      </c>
      <c r="H121" s="24">
        <v>38128</v>
      </c>
      <c r="I121" s="22">
        <f t="shared" si="33"/>
        <v>11</v>
      </c>
      <c r="J121" s="35">
        <f t="shared" si="34"/>
        <v>2276</v>
      </c>
      <c r="K121" s="24">
        <f t="shared" si="35"/>
        <v>105.52763819095476</v>
      </c>
      <c r="L121" s="24">
        <f t="shared" si="36"/>
        <v>106.34832087470714</v>
      </c>
      <c r="M121" s="30">
        <f t="shared" si="27"/>
        <v>69.657463716023244</v>
      </c>
      <c r="N121" s="33">
        <f t="shared" si="28"/>
        <v>71.823079531326528</v>
      </c>
      <c r="O121" s="34">
        <v>2</v>
      </c>
      <c r="P121" s="32">
        <v>660</v>
      </c>
      <c r="Q121" s="33">
        <f t="shared" si="16"/>
        <v>330</v>
      </c>
      <c r="R121" s="68"/>
      <c r="S121" s="68"/>
    </row>
    <row r="122" spans="1:19" ht="16.05" customHeight="1" x14ac:dyDescent="0.2">
      <c r="A122" s="105"/>
      <c r="B122" s="45" t="s">
        <v>82</v>
      </c>
      <c r="C122" s="106" t="s">
        <v>14</v>
      </c>
      <c r="D122" s="107" t="s">
        <v>14</v>
      </c>
      <c r="E122" s="108" t="s">
        <v>14</v>
      </c>
      <c r="F122" s="106" t="s">
        <v>14</v>
      </c>
      <c r="G122" s="107" t="s">
        <v>14</v>
      </c>
      <c r="H122" s="108" t="s">
        <v>14</v>
      </c>
      <c r="I122" s="106" t="s">
        <v>14</v>
      </c>
      <c r="J122" s="108" t="s">
        <v>14</v>
      </c>
      <c r="K122" s="106" t="s">
        <v>14</v>
      </c>
      <c r="L122" s="109" t="s">
        <v>14</v>
      </c>
      <c r="M122" s="106" t="s">
        <v>14</v>
      </c>
      <c r="N122" s="109" t="s">
        <v>14</v>
      </c>
      <c r="O122" s="36">
        <v>2</v>
      </c>
      <c r="P122" s="24">
        <v>660</v>
      </c>
      <c r="Q122" s="35">
        <f t="shared" ref="Q122:Q127" si="37">P122/O122</f>
        <v>330</v>
      </c>
      <c r="R122" s="68"/>
      <c r="S122" s="68"/>
    </row>
    <row r="123" spans="1:19" ht="16.05" customHeight="1" x14ac:dyDescent="0.2">
      <c r="A123" s="105"/>
      <c r="B123" s="45" t="s">
        <v>49</v>
      </c>
      <c r="C123" s="22">
        <v>234.4</v>
      </c>
      <c r="D123" s="23">
        <v>46.032423208191098</v>
      </c>
      <c r="E123" s="24">
        <v>41799</v>
      </c>
      <c r="F123" s="22">
        <v>247.2</v>
      </c>
      <c r="G123" s="23">
        <v>47.829018338727103</v>
      </c>
      <c r="H123" s="24">
        <v>45150.133333333331</v>
      </c>
      <c r="I123" s="22">
        <f>F123-C123</f>
        <v>12.799999999999983</v>
      </c>
      <c r="J123" s="24">
        <f>H123-E123</f>
        <v>3351.1333333333314</v>
      </c>
      <c r="K123" s="22">
        <f>(F123/C123)*100</f>
        <v>105.46075085324232</v>
      </c>
      <c r="L123" s="24">
        <f>(H123/E123)*100</f>
        <v>108.01725719116087</v>
      </c>
      <c r="M123" s="22">
        <f t="shared" si="27"/>
        <v>81.211991684314839</v>
      </c>
      <c r="N123" s="35">
        <f t="shared" si="28"/>
        <v>85.050923658466132</v>
      </c>
      <c r="O123" s="36">
        <v>2</v>
      </c>
      <c r="P123" s="24">
        <v>660</v>
      </c>
      <c r="Q123" s="35">
        <f t="shared" si="37"/>
        <v>330</v>
      </c>
      <c r="R123" s="68"/>
      <c r="S123" s="68"/>
    </row>
    <row r="124" spans="1:19" ht="16.05" customHeight="1" x14ac:dyDescent="0.2">
      <c r="A124" s="105"/>
      <c r="B124" s="45" t="s">
        <v>51</v>
      </c>
      <c r="C124" s="22">
        <v>205.26314499652784</v>
      </c>
      <c r="D124" s="23">
        <v>47.4</v>
      </c>
      <c r="E124" s="24">
        <v>40967.206571219052</v>
      </c>
      <c r="F124" s="22">
        <v>239</v>
      </c>
      <c r="G124" s="23">
        <v>44.2</v>
      </c>
      <c r="H124" s="24">
        <v>45080</v>
      </c>
      <c r="I124" s="22">
        <f>F124-C124</f>
        <v>33.736855003472158</v>
      </c>
      <c r="J124" s="24">
        <f>H124-E124</f>
        <v>4112.7934287809476</v>
      </c>
      <c r="K124" s="22">
        <f>(F124/C124)*100</f>
        <v>116.43590475243026</v>
      </c>
      <c r="L124" s="24">
        <f>(H124/E124)*100</f>
        <v>110.03923326241708</v>
      </c>
      <c r="M124" s="22">
        <f t="shared" si="27"/>
        <v>79.595886011422508</v>
      </c>
      <c r="N124" s="35">
        <f t="shared" si="28"/>
        <v>84.918810985947331</v>
      </c>
      <c r="O124" s="36">
        <v>2</v>
      </c>
      <c r="P124" s="24">
        <v>710</v>
      </c>
      <c r="Q124" s="35">
        <f t="shared" si="37"/>
        <v>355</v>
      </c>
      <c r="R124" s="68"/>
      <c r="S124" s="68"/>
    </row>
    <row r="125" spans="1:19" ht="16.05" customHeight="1" x14ac:dyDescent="0.2">
      <c r="A125" s="105"/>
      <c r="B125" s="45" t="s">
        <v>83</v>
      </c>
      <c r="C125" s="22">
        <v>228.1</v>
      </c>
      <c r="D125" s="23">
        <v>36.5</v>
      </c>
      <c r="E125" s="24">
        <v>36464</v>
      </c>
      <c r="F125" s="22">
        <v>230</v>
      </c>
      <c r="G125" s="23">
        <v>40</v>
      </c>
      <c r="H125" s="24">
        <v>41462</v>
      </c>
      <c r="I125" s="22">
        <f>F125-C125</f>
        <v>1.9000000000000057</v>
      </c>
      <c r="J125" s="24">
        <f>H125-E125</f>
        <v>4998</v>
      </c>
      <c r="K125" s="22">
        <f>(F125/C125)*100</f>
        <v>100.83296799649277</v>
      </c>
      <c r="L125" s="24">
        <f>(H125/E125)*100</f>
        <v>113.70666959192629</v>
      </c>
      <c r="M125" s="25">
        <f t="shared" si="27"/>
        <v>70.846528978608475</v>
      </c>
      <c r="N125" s="27">
        <f t="shared" si="28"/>
        <v>78.10345477150284</v>
      </c>
      <c r="O125" s="38">
        <v>2</v>
      </c>
      <c r="P125" s="26">
        <v>710</v>
      </c>
      <c r="Q125" s="27">
        <f t="shared" si="37"/>
        <v>355</v>
      </c>
      <c r="R125" s="68"/>
      <c r="S125" s="68"/>
    </row>
    <row r="126" spans="1:19" ht="16.05" customHeight="1" x14ac:dyDescent="0.2">
      <c r="A126" s="41"/>
      <c r="B126" s="57" t="s">
        <v>58</v>
      </c>
      <c r="C126" s="30">
        <v>241</v>
      </c>
      <c r="D126" s="31">
        <v>36.9</v>
      </c>
      <c r="E126" s="32">
        <v>38313</v>
      </c>
      <c r="F126" s="30">
        <v>250</v>
      </c>
      <c r="G126" s="31">
        <v>39.6</v>
      </c>
      <c r="H126" s="32">
        <v>43027</v>
      </c>
      <c r="I126" s="30">
        <f>F126-C126</f>
        <v>9</v>
      </c>
      <c r="J126" s="32">
        <f>H126-E126</f>
        <v>4714</v>
      </c>
      <c r="K126" s="30">
        <f>(F126/C126)*100</f>
        <v>103.73443983402491</v>
      </c>
      <c r="L126" s="32">
        <f>(H126/E126)*100</f>
        <v>112.30391773027432</v>
      </c>
      <c r="M126" s="30">
        <f t="shared" si="27"/>
        <v>74.438982688608675</v>
      </c>
      <c r="N126" s="33">
        <f t="shared" si="28"/>
        <v>81.051501337452436</v>
      </c>
      <c r="O126" s="34">
        <v>2</v>
      </c>
      <c r="P126" s="32">
        <v>710</v>
      </c>
      <c r="Q126" s="33">
        <f t="shared" si="37"/>
        <v>355</v>
      </c>
      <c r="R126" s="68"/>
      <c r="S126" s="68"/>
    </row>
    <row r="127" spans="1:19" ht="16.05" customHeight="1" x14ac:dyDescent="0.2">
      <c r="A127" s="41"/>
      <c r="B127" s="45" t="s">
        <v>88</v>
      </c>
      <c r="C127" s="22">
        <v>219.42105263157896</v>
      </c>
      <c r="D127" s="23">
        <v>39.303508771929799</v>
      </c>
      <c r="E127" s="24">
        <v>37889.526315789473</v>
      </c>
      <c r="F127" s="22">
        <v>230.70047543581617</v>
      </c>
      <c r="G127" s="23">
        <v>39.473058637084002</v>
      </c>
      <c r="H127" s="24">
        <v>39235.46434231379</v>
      </c>
      <c r="I127" s="22">
        <f>F127-C127</f>
        <v>11.279422804237214</v>
      </c>
      <c r="J127" s="24">
        <f>H127-E127</f>
        <v>1345.9380265243162</v>
      </c>
      <c r="K127" s="22">
        <f>(F127/C127)*100</f>
        <v>105.14053809739762</v>
      </c>
      <c r="L127" s="24">
        <f>(H127/E127)*100</f>
        <v>103.55226934036234</v>
      </c>
      <c r="M127" s="22">
        <f t="shared" si="27"/>
        <v>73.616208427965319</v>
      </c>
      <c r="N127" s="35">
        <f t="shared" si="28"/>
        <v>73.909249787728953</v>
      </c>
      <c r="O127" s="36">
        <v>2</v>
      </c>
      <c r="P127" s="24">
        <v>710</v>
      </c>
      <c r="Q127" s="35">
        <f t="shared" si="37"/>
        <v>355</v>
      </c>
      <c r="R127" s="68"/>
      <c r="S127" s="68"/>
    </row>
    <row r="128" spans="1:19" ht="16.05" customHeight="1" x14ac:dyDescent="0.2">
      <c r="A128" s="105"/>
      <c r="B128" s="45" t="s">
        <v>89</v>
      </c>
      <c r="C128" s="22">
        <v>209</v>
      </c>
      <c r="D128" s="23">
        <v>38</v>
      </c>
      <c r="E128" s="24">
        <v>31268</v>
      </c>
      <c r="F128" s="22">
        <v>213</v>
      </c>
      <c r="G128" s="23">
        <v>39</v>
      </c>
      <c r="H128" s="24">
        <v>33254</v>
      </c>
      <c r="I128" s="22">
        <v>4</v>
      </c>
      <c r="J128" s="24">
        <v>1986</v>
      </c>
      <c r="K128" s="22">
        <v>101.91387559808614</v>
      </c>
      <c r="L128" s="24">
        <v>106.35154151208903</v>
      </c>
      <c r="M128" s="22">
        <f t="shared" si="27"/>
        <v>60.751131749208263</v>
      </c>
      <c r="N128" s="35">
        <f t="shared" si="28"/>
        <v>62.641751120822818</v>
      </c>
      <c r="O128" s="36">
        <v>2</v>
      </c>
      <c r="P128" s="24">
        <v>710</v>
      </c>
      <c r="Q128" s="35">
        <v>355</v>
      </c>
      <c r="R128" s="137" t="s">
        <v>91</v>
      </c>
      <c r="S128" s="68"/>
    </row>
    <row r="129" spans="1:19" ht="16.05" customHeight="1" x14ac:dyDescent="0.2">
      <c r="A129" s="41"/>
      <c r="B129" s="45" t="s">
        <v>94</v>
      </c>
      <c r="C129" s="22">
        <v>187.85</v>
      </c>
      <c r="D129" s="23">
        <v>42.75</v>
      </c>
      <c r="E129" s="24">
        <v>37883.550000000003</v>
      </c>
      <c r="F129" s="22">
        <v>210.9</v>
      </c>
      <c r="G129" s="23">
        <v>40.450000000000003</v>
      </c>
      <c r="H129" s="24">
        <v>41612.9</v>
      </c>
      <c r="I129" s="22">
        <f>F129-C129</f>
        <v>23.050000000000011</v>
      </c>
      <c r="J129" s="24">
        <f>H129-E129</f>
        <v>3729.3499999999985</v>
      </c>
      <c r="K129" s="22">
        <f>(F129/C129)*100</f>
        <v>112.27042853340433</v>
      </c>
      <c r="L129" s="24">
        <f>(H129/E129)*100</f>
        <v>109.84424638134493</v>
      </c>
      <c r="M129" s="22">
        <f t="shared" si="27"/>
        <v>73.604596941848499</v>
      </c>
      <c r="N129" s="35">
        <f t="shared" si="28"/>
        <v>78.387710507478431</v>
      </c>
      <c r="O129" s="36">
        <v>2</v>
      </c>
      <c r="P129" s="24">
        <v>710</v>
      </c>
      <c r="Q129" s="35">
        <f>P129/O129</f>
        <v>355</v>
      </c>
      <c r="R129" s="137"/>
      <c r="S129" s="68"/>
    </row>
    <row r="130" spans="1:19" s="5" customFormat="1" ht="16.05" customHeight="1" x14ac:dyDescent="0.2">
      <c r="A130" s="41"/>
      <c r="B130" s="59">
        <v>14</v>
      </c>
      <c r="C130" s="129" t="s">
        <v>14</v>
      </c>
      <c r="D130" s="130" t="s">
        <v>14</v>
      </c>
      <c r="E130" s="131" t="s">
        <v>14</v>
      </c>
      <c r="F130" s="129" t="s">
        <v>14</v>
      </c>
      <c r="G130" s="130" t="s">
        <v>14</v>
      </c>
      <c r="H130" s="132" t="s">
        <v>14</v>
      </c>
      <c r="I130" s="129" t="s">
        <v>14</v>
      </c>
      <c r="J130" s="131" t="s">
        <v>14</v>
      </c>
      <c r="K130" s="129" t="s">
        <v>14</v>
      </c>
      <c r="L130" s="131" t="s">
        <v>14</v>
      </c>
      <c r="M130" s="129" t="s">
        <v>14</v>
      </c>
      <c r="N130" s="132" t="s">
        <v>14</v>
      </c>
      <c r="O130" s="38">
        <v>2</v>
      </c>
      <c r="P130" s="26">
        <v>730</v>
      </c>
      <c r="Q130" s="27">
        <v>365</v>
      </c>
      <c r="R130" s="68" t="s">
        <v>59</v>
      </c>
      <c r="S130" s="68"/>
    </row>
    <row r="131" spans="1:19" s="7" customFormat="1" ht="16.05" customHeight="1" x14ac:dyDescent="0.2">
      <c r="A131" s="105"/>
      <c r="B131" s="58" t="s">
        <v>96</v>
      </c>
      <c r="C131" s="133">
        <v>208.7</v>
      </c>
      <c r="D131" s="134">
        <v>39.9</v>
      </c>
      <c r="E131" s="128">
        <v>41136</v>
      </c>
      <c r="F131" s="133">
        <v>232.3</v>
      </c>
      <c r="G131" s="134">
        <v>42.6</v>
      </c>
      <c r="H131" s="128">
        <v>44993</v>
      </c>
      <c r="I131" s="133">
        <f>F131-C131</f>
        <v>23.600000000000023</v>
      </c>
      <c r="J131" s="128">
        <f>H131-E131</f>
        <v>3857</v>
      </c>
      <c r="K131" s="133">
        <f>(F131/C131)*100</f>
        <v>111.3080977479636</v>
      </c>
      <c r="L131" s="128">
        <f>(H131/E131)*100</f>
        <v>109.37621548035783</v>
      </c>
      <c r="M131" s="133">
        <f t="shared" ref="M131" si="38">E131/MAX(E$95:E$129)*100</f>
        <v>79.923837649847485</v>
      </c>
      <c r="N131" s="135">
        <f t="shared" ref="N131" si="39">H131/MAX(H$95:H$129)*100</f>
        <v>84.754925969182082</v>
      </c>
      <c r="O131" s="36">
        <v>2</v>
      </c>
      <c r="P131" s="24">
        <v>730</v>
      </c>
      <c r="Q131" s="35">
        <f>P131/O131</f>
        <v>365</v>
      </c>
      <c r="R131" s="68"/>
      <c r="S131" s="68"/>
    </row>
    <row r="132" spans="1:19" s="8" customFormat="1" ht="16.05" customHeight="1" x14ac:dyDescent="0.2">
      <c r="A132" s="105"/>
      <c r="B132" s="58">
        <v>16</v>
      </c>
      <c r="C132" s="133">
        <v>178</v>
      </c>
      <c r="D132" s="134">
        <v>38.9</v>
      </c>
      <c r="E132" s="128">
        <v>35100</v>
      </c>
      <c r="F132" s="133">
        <v>189</v>
      </c>
      <c r="G132" s="134">
        <v>38.799999999999997</v>
      </c>
      <c r="H132" s="128">
        <v>33722</v>
      </c>
      <c r="I132" s="133">
        <v>11</v>
      </c>
      <c r="J132" s="128">
        <v>-1378</v>
      </c>
      <c r="K132" s="133">
        <v>106.17977528089888</v>
      </c>
      <c r="L132" s="128">
        <v>96.074074074074076</v>
      </c>
      <c r="M132" s="133">
        <v>68.196390060036137</v>
      </c>
      <c r="N132" s="135">
        <v>63.523339486870356</v>
      </c>
      <c r="O132" s="36">
        <v>2</v>
      </c>
      <c r="P132" s="24">
        <v>730</v>
      </c>
      <c r="Q132" s="35">
        <v>365</v>
      </c>
      <c r="R132" s="68"/>
      <c r="S132" s="68"/>
    </row>
    <row r="133" spans="1:19" s="9" customFormat="1" ht="16.05" customHeight="1" x14ac:dyDescent="0.2">
      <c r="A133" s="105"/>
      <c r="B133" s="58" t="s">
        <v>99</v>
      </c>
      <c r="C133" s="106" t="s">
        <v>14</v>
      </c>
      <c r="D133" s="107" t="s">
        <v>14</v>
      </c>
      <c r="E133" s="108" t="s">
        <v>14</v>
      </c>
      <c r="F133" s="106" t="s">
        <v>14</v>
      </c>
      <c r="G133" s="107" t="s">
        <v>14</v>
      </c>
      <c r="H133" s="108" t="s">
        <v>14</v>
      </c>
      <c r="I133" s="106" t="s">
        <v>14</v>
      </c>
      <c r="J133" s="108" t="s">
        <v>14</v>
      </c>
      <c r="K133" s="106" t="s">
        <v>14</v>
      </c>
      <c r="L133" s="108" t="s">
        <v>14</v>
      </c>
      <c r="M133" s="106" t="s">
        <v>14</v>
      </c>
      <c r="N133" s="109" t="s">
        <v>14</v>
      </c>
      <c r="O133" s="36">
        <v>2</v>
      </c>
      <c r="P133" s="24">
        <v>730</v>
      </c>
      <c r="Q133" s="35">
        <v>365</v>
      </c>
      <c r="R133" s="68"/>
      <c r="S133" s="68"/>
    </row>
    <row r="134" spans="1:19" s="10" customFormat="1" ht="16.05" customHeight="1" x14ac:dyDescent="0.2">
      <c r="A134" s="105"/>
      <c r="B134" s="58">
        <v>18</v>
      </c>
      <c r="C134" s="133">
        <v>209.71214285714285</v>
      </c>
      <c r="D134" s="134">
        <v>41.4</v>
      </c>
      <c r="E134" s="128">
        <v>39972.71428571429</v>
      </c>
      <c r="F134" s="133">
        <v>214.9</v>
      </c>
      <c r="G134" s="134">
        <v>42</v>
      </c>
      <c r="H134" s="128">
        <v>40855.585714285713</v>
      </c>
      <c r="I134" s="133">
        <v>5.1878571428571547</v>
      </c>
      <c r="J134" s="128">
        <v>882.87142857142317</v>
      </c>
      <c r="K134" s="133">
        <v>102.47379911920082</v>
      </c>
      <c r="L134" s="128">
        <v>102.20868521026843</v>
      </c>
      <c r="M134" s="133">
        <v>77.663669948346168</v>
      </c>
      <c r="N134" s="135">
        <v>76.961130456779031</v>
      </c>
      <c r="O134" s="36">
        <v>2</v>
      </c>
      <c r="P134" s="24">
        <v>730</v>
      </c>
      <c r="Q134" s="35">
        <v>365</v>
      </c>
      <c r="R134" s="68"/>
      <c r="S134" s="68"/>
    </row>
    <row r="135" spans="1:19" s="12" customFormat="1" ht="16.05" customHeight="1" x14ac:dyDescent="0.2">
      <c r="A135" s="105"/>
      <c r="B135" s="59">
        <v>19</v>
      </c>
      <c r="C135" s="142">
        <v>203.9</v>
      </c>
      <c r="D135" s="143">
        <v>40.4</v>
      </c>
      <c r="E135" s="144">
        <v>35406</v>
      </c>
      <c r="F135" s="142">
        <v>221.5</v>
      </c>
      <c r="G135" s="143">
        <v>45.2</v>
      </c>
      <c r="H135" s="144">
        <v>40624</v>
      </c>
      <c r="I135" s="142">
        <v>17.599999999999994</v>
      </c>
      <c r="J135" s="144">
        <v>5218</v>
      </c>
      <c r="K135" s="142">
        <v>108.63168219715547</v>
      </c>
      <c r="L135" s="144">
        <v>114.73761509348699</v>
      </c>
      <c r="M135" s="142">
        <v>69</v>
      </c>
      <c r="N135" s="145">
        <v>77</v>
      </c>
      <c r="O135" s="38">
        <v>2</v>
      </c>
      <c r="P135" s="26">
        <v>730</v>
      </c>
      <c r="Q135" s="27">
        <v>365</v>
      </c>
      <c r="R135" s="68"/>
      <c r="S135" s="68"/>
    </row>
    <row r="136" spans="1:19" s="17" customFormat="1" ht="16.05" customHeight="1" x14ac:dyDescent="0.2">
      <c r="A136" s="105"/>
      <c r="B136" s="58">
        <v>20</v>
      </c>
      <c r="C136" s="106" t="s">
        <v>14</v>
      </c>
      <c r="D136" s="107" t="s">
        <v>14</v>
      </c>
      <c r="E136" s="108" t="s">
        <v>14</v>
      </c>
      <c r="F136" s="106" t="s">
        <v>14</v>
      </c>
      <c r="G136" s="107" t="s">
        <v>14</v>
      </c>
      <c r="H136" s="108" t="s">
        <v>14</v>
      </c>
      <c r="I136" s="106" t="s">
        <v>14</v>
      </c>
      <c r="J136" s="108" t="s">
        <v>14</v>
      </c>
      <c r="K136" s="106" t="s">
        <v>14</v>
      </c>
      <c r="L136" s="108" t="s">
        <v>14</v>
      </c>
      <c r="M136" s="106" t="s">
        <v>14</v>
      </c>
      <c r="N136" s="109" t="s">
        <v>14</v>
      </c>
      <c r="O136" s="36">
        <v>1.2</v>
      </c>
      <c r="P136" s="24">
        <v>500</v>
      </c>
      <c r="Q136" s="35">
        <v>417</v>
      </c>
      <c r="R136" s="68" t="s">
        <v>108</v>
      </c>
      <c r="S136" s="68" t="s">
        <v>106</v>
      </c>
    </row>
    <row r="137" spans="1:19" s="17" customFormat="1" ht="16.05" customHeight="1" x14ac:dyDescent="0.2">
      <c r="A137" s="105"/>
      <c r="B137" s="58">
        <v>21</v>
      </c>
      <c r="C137" s="133">
        <v>82.99</v>
      </c>
      <c r="D137" s="134">
        <v>43.6</v>
      </c>
      <c r="E137" s="128">
        <v>16035</v>
      </c>
      <c r="F137" s="133">
        <v>107</v>
      </c>
      <c r="G137" s="134">
        <v>43.5</v>
      </c>
      <c r="H137" s="128">
        <v>21230</v>
      </c>
      <c r="I137" s="133">
        <v>24.010000000000005</v>
      </c>
      <c r="J137" s="128">
        <v>5195</v>
      </c>
      <c r="K137" s="133">
        <v>128.93119652970236</v>
      </c>
      <c r="L137" s="128">
        <v>132.39787963829124</v>
      </c>
      <c r="M137" s="133">
        <v>31.154675629990869</v>
      </c>
      <c r="N137" s="135">
        <v>39.99171156237049</v>
      </c>
      <c r="O137" s="36">
        <v>1.2</v>
      </c>
      <c r="P137" s="24">
        <v>500</v>
      </c>
      <c r="Q137" s="35">
        <v>417</v>
      </c>
      <c r="R137" s="68"/>
      <c r="S137" s="68"/>
    </row>
    <row r="138" spans="1:19" ht="16.05" customHeight="1" x14ac:dyDescent="0.2">
      <c r="A138" s="110"/>
      <c r="B138" s="61">
        <v>22</v>
      </c>
      <c r="C138" s="111" t="s">
        <v>14</v>
      </c>
      <c r="D138" s="112" t="s">
        <v>14</v>
      </c>
      <c r="E138" s="113" t="s">
        <v>14</v>
      </c>
      <c r="F138" s="111" t="s">
        <v>14</v>
      </c>
      <c r="G138" s="112" t="s">
        <v>14</v>
      </c>
      <c r="H138" s="113" t="s">
        <v>14</v>
      </c>
      <c r="I138" s="111" t="s">
        <v>14</v>
      </c>
      <c r="J138" s="113" t="s">
        <v>14</v>
      </c>
      <c r="K138" s="111" t="s">
        <v>14</v>
      </c>
      <c r="L138" s="113" t="s">
        <v>14</v>
      </c>
      <c r="M138" s="111" t="s">
        <v>14</v>
      </c>
      <c r="N138" s="114" t="s">
        <v>14</v>
      </c>
      <c r="O138" s="66">
        <v>1.2</v>
      </c>
      <c r="P138" s="64">
        <v>500</v>
      </c>
      <c r="Q138" s="65">
        <v>417</v>
      </c>
      <c r="R138" s="68"/>
      <c r="S138" s="68"/>
    </row>
    <row r="139" spans="1:19" ht="16.05" customHeight="1" x14ac:dyDescent="0.2">
      <c r="A139" s="104" t="s">
        <v>56</v>
      </c>
      <c r="B139" s="21" t="s">
        <v>13</v>
      </c>
      <c r="C139" s="22">
        <v>290</v>
      </c>
      <c r="D139" s="23">
        <v>53.9</v>
      </c>
      <c r="E139" s="24">
        <v>29655</v>
      </c>
      <c r="F139" s="22">
        <v>300</v>
      </c>
      <c r="G139" s="23">
        <v>54.1</v>
      </c>
      <c r="H139" s="24">
        <v>30815</v>
      </c>
      <c r="I139" s="22">
        <f t="shared" si="29"/>
        <v>10</v>
      </c>
      <c r="J139" s="24">
        <f t="shared" si="30"/>
        <v>1160</v>
      </c>
      <c r="K139" s="22">
        <f t="shared" si="31"/>
        <v>103.44827586206897</v>
      </c>
      <c r="L139" s="24">
        <f t="shared" si="32"/>
        <v>103.91165064913169</v>
      </c>
      <c r="M139" s="25">
        <f>E139/MAX(E$139:E$173)*100</f>
        <v>59.391960906050343</v>
      </c>
      <c r="N139" s="27">
        <f>H139/MAX(H$139:H$173)*100</f>
        <v>59.401264553936308</v>
      </c>
      <c r="O139" s="115">
        <v>2</v>
      </c>
      <c r="P139" s="24">
        <v>330</v>
      </c>
      <c r="Q139" s="35">
        <f t="shared" si="16"/>
        <v>165</v>
      </c>
      <c r="R139" s="68" t="s">
        <v>68</v>
      </c>
      <c r="S139" s="68"/>
    </row>
    <row r="140" spans="1:19" ht="16.05" customHeight="1" x14ac:dyDescent="0.2">
      <c r="A140" s="104"/>
      <c r="B140" s="29" t="s">
        <v>15</v>
      </c>
      <c r="C140" s="30">
        <v>284</v>
      </c>
      <c r="D140" s="31">
        <v>51.3</v>
      </c>
      <c r="E140" s="32">
        <v>32606</v>
      </c>
      <c r="F140" s="30">
        <v>297</v>
      </c>
      <c r="G140" s="31">
        <v>53.3</v>
      </c>
      <c r="H140" s="32">
        <v>34736</v>
      </c>
      <c r="I140" s="30">
        <f t="shared" si="29"/>
        <v>13</v>
      </c>
      <c r="J140" s="32">
        <f t="shared" si="30"/>
        <v>2130</v>
      </c>
      <c r="K140" s="30">
        <f t="shared" si="31"/>
        <v>104.5774647887324</v>
      </c>
      <c r="L140" s="32">
        <f t="shared" si="32"/>
        <v>106.53254002330858</v>
      </c>
      <c r="M140" s="30">
        <f t="shared" ref="M140:M173" si="40">E140/MAX(E$139:E$173)*100</f>
        <v>65.302116921351455</v>
      </c>
      <c r="N140" s="33">
        <f t="shared" ref="N140:N172" si="41">H140/MAX(H$139:H$173)*100</f>
        <v>66.959673066543289</v>
      </c>
      <c r="O140" s="34">
        <v>2</v>
      </c>
      <c r="P140" s="32">
        <v>380</v>
      </c>
      <c r="Q140" s="33">
        <f t="shared" si="16"/>
        <v>190</v>
      </c>
      <c r="R140" s="68"/>
      <c r="S140" s="68"/>
    </row>
    <row r="141" spans="1:19" ht="16.05" customHeight="1" x14ac:dyDescent="0.2">
      <c r="A141" s="104"/>
      <c r="B141" s="21" t="s">
        <v>16</v>
      </c>
      <c r="C141" s="22">
        <v>278</v>
      </c>
      <c r="D141" s="23">
        <v>48.4</v>
      </c>
      <c r="E141" s="24">
        <v>29342</v>
      </c>
      <c r="F141" s="22">
        <v>291</v>
      </c>
      <c r="G141" s="23">
        <v>51.1</v>
      </c>
      <c r="H141" s="24">
        <v>31656</v>
      </c>
      <c r="I141" s="22">
        <f t="shared" si="29"/>
        <v>13</v>
      </c>
      <c r="J141" s="24">
        <f t="shared" si="30"/>
        <v>2314</v>
      </c>
      <c r="K141" s="22">
        <f t="shared" si="31"/>
        <v>104.67625899280574</v>
      </c>
      <c r="L141" s="24">
        <f t="shared" si="32"/>
        <v>107.88630631858769</v>
      </c>
      <c r="M141" s="22">
        <f t="shared" si="40"/>
        <v>58.765095832248505</v>
      </c>
      <c r="N141" s="35">
        <f t="shared" si="41"/>
        <v>61.02243812167476</v>
      </c>
      <c r="O141" s="36">
        <v>2</v>
      </c>
      <c r="P141" s="24">
        <v>380</v>
      </c>
      <c r="Q141" s="35">
        <f t="shared" si="16"/>
        <v>190</v>
      </c>
      <c r="R141" s="68"/>
      <c r="S141" s="68"/>
    </row>
    <row r="142" spans="1:19" ht="16.05" customHeight="1" x14ac:dyDescent="0.2">
      <c r="A142" s="104"/>
      <c r="B142" s="21" t="s">
        <v>17</v>
      </c>
      <c r="C142" s="22">
        <v>260</v>
      </c>
      <c r="D142" s="23">
        <v>46.2</v>
      </c>
      <c r="E142" s="24">
        <v>30596</v>
      </c>
      <c r="F142" s="22">
        <v>275</v>
      </c>
      <c r="G142" s="23">
        <v>49</v>
      </c>
      <c r="H142" s="24">
        <v>33506</v>
      </c>
      <c r="I142" s="22">
        <f t="shared" si="29"/>
        <v>15</v>
      </c>
      <c r="J142" s="24">
        <f t="shared" si="30"/>
        <v>2910</v>
      </c>
      <c r="K142" s="22">
        <f t="shared" si="31"/>
        <v>105.76923076923077</v>
      </c>
      <c r="L142" s="24">
        <f t="shared" si="32"/>
        <v>109.51104719571185</v>
      </c>
      <c r="M142" s="22">
        <f t="shared" si="40"/>
        <v>61.276561655084016</v>
      </c>
      <c r="N142" s="35">
        <f t="shared" si="41"/>
        <v>64.588634435962675</v>
      </c>
      <c r="O142" s="36">
        <v>2</v>
      </c>
      <c r="P142" s="24">
        <v>430</v>
      </c>
      <c r="Q142" s="35">
        <f t="shared" si="16"/>
        <v>215</v>
      </c>
      <c r="R142" s="68"/>
      <c r="S142" s="68"/>
    </row>
    <row r="143" spans="1:19" ht="16.05" customHeight="1" x14ac:dyDescent="0.2">
      <c r="A143" s="105"/>
      <c r="B143" s="21" t="s">
        <v>18</v>
      </c>
      <c r="C143" s="22">
        <v>272</v>
      </c>
      <c r="D143" s="23">
        <v>48.9</v>
      </c>
      <c r="E143" s="24">
        <v>33209</v>
      </c>
      <c r="F143" s="22">
        <v>285</v>
      </c>
      <c r="G143" s="23">
        <v>50.2</v>
      </c>
      <c r="H143" s="24">
        <v>35351</v>
      </c>
      <c r="I143" s="22">
        <f t="shared" si="29"/>
        <v>13</v>
      </c>
      <c r="J143" s="24">
        <f t="shared" si="30"/>
        <v>2142</v>
      </c>
      <c r="K143" s="22">
        <f t="shared" si="31"/>
        <v>104.77941176470588</v>
      </c>
      <c r="L143" s="24">
        <f t="shared" si="32"/>
        <v>106.45005871902195</v>
      </c>
      <c r="M143" s="22">
        <f t="shared" si="40"/>
        <v>66.509783501231695</v>
      </c>
      <c r="N143" s="35">
        <f t="shared" si="41"/>
        <v>68.14519238183361</v>
      </c>
      <c r="O143" s="36">
        <v>2</v>
      </c>
      <c r="P143" s="24">
        <v>430</v>
      </c>
      <c r="Q143" s="35">
        <f t="shared" si="16"/>
        <v>215</v>
      </c>
      <c r="R143" s="68"/>
      <c r="S143" s="68"/>
    </row>
    <row r="144" spans="1:19" ht="16.05" customHeight="1" x14ac:dyDescent="0.2">
      <c r="A144" s="105"/>
      <c r="B144" s="21" t="s">
        <v>19</v>
      </c>
      <c r="C144" s="22">
        <v>276</v>
      </c>
      <c r="D144" s="23">
        <v>48.8</v>
      </c>
      <c r="E144" s="24">
        <v>33708</v>
      </c>
      <c r="F144" s="22">
        <v>293</v>
      </c>
      <c r="G144" s="23">
        <v>50</v>
      </c>
      <c r="H144" s="24">
        <v>36192</v>
      </c>
      <c r="I144" s="22">
        <f t="shared" si="29"/>
        <v>17</v>
      </c>
      <c r="J144" s="24">
        <f t="shared" si="30"/>
        <v>2484</v>
      </c>
      <c r="K144" s="22">
        <f t="shared" si="31"/>
        <v>106.15942028985508</v>
      </c>
      <c r="L144" s="24">
        <f t="shared" si="32"/>
        <v>107.36917052331792</v>
      </c>
      <c r="M144" s="25">
        <f t="shared" si="40"/>
        <v>67.509162644449333</v>
      </c>
      <c r="N144" s="27">
        <f t="shared" si="41"/>
        <v>69.766365949572048</v>
      </c>
      <c r="O144" s="38">
        <v>2</v>
      </c>
      <c r="P144" s="26">
        <v>430</v>
      </c>
      <c r="Q144" s="27">
        <f t="shared" si="16"/>
        <v>215</v>
      </c>
      <c r="R144" s="68"/>
      <c r="S144" s="68"/>
    </row>
    <row r="145" spans="1:19" ht="16.05" customHeight="1" x14ac:dyDescent="0.2">
      <c r="A145" s="105"/>
      <c r="B145" s="29" t="s">
        <v>20</v>
      </c>
      <c r="C145" s="30">
        <v>255</v>
      </c>
      <c r="D145" s="31">
        <v>47.1</v>
      </c>
      <c r="E145" s="32">
        <v>32718</v>
      </c>
      <c r="F145" s="30">
        <v>263</v>
      </c>
      <c r="G145" s="31">
        <v>47.1</v>
      </c>
      <c r="H145" s="32">
        <v>34099</v>
      </c>
      <c r="I145" s="30">
        <f t="shared" si="29"/>
        <v>8</v>
      </c>
      <c r="J145" s="32">
        <f t="shared" si="30"/>
        <v>1381</v>
      </c>
      <c r="K145" s="30">
        <f t="shared" si="31"/>
        <v>103.1372549019608</v>
      </c>
      <c r="L145" s="32">
        <f t="shared" si="32"/>
        <v>104.22091814903112</v>
      </c>
      <c r="M145" s="30">
        <f t="shared" si="40"/>
        <v>65.526426468526566</v>
      </c>
      <c r="N145" s="33">
        <f t="shared" si="41"/>
        <v>65.731744930218213</v>
      </c>
      <c r="O145" s="34">
        <v>2</v>
      </c>
      <c r="P145" s="32">
        <v>470</v>
      </c>
      <c r="Q145" s="33">
        <f t="shared" si="16"/>
        <v>235</v>
      </c>
      <c r="R145" s="68"/>
      <c r="S145" s="68"/>
    </row>
    <row r="146" spans="1:19" ht="16.05" customHeight="1" x14ac:dyDescent="0.2">
      <c r="A146" s="105"/>
      <c r="B146" s="21" t="s">
        <v>21</v>
      </c>
      <c r="C146" s="22">
        <v>266</v>
      </c>
      <c r="D146" s="23">
        <v>47.3</v>
      </c>
      <c r="E146" s="24">
        <v>33847</v>
      </c>
      <c r="F146" s="22">
        <v>278</v>
      </c>
      <c r="G146" s="23">
        <v>48.3</v>
      </c>
      <c r="H146" s="24">
        <v>36993</v>
      </c>
      <c r="I146" s="22">
        <f t="shared" si="29"/>
        <v>12</v>
      </c>
      <c r="J146" s="24">
        <f t="shared" si="30"/>
        <v>3146</v>
      </c>
      <c r="K146" s="22">
        <f t="shared" si="31"/>
        <v>104.51127819548873</v>
      </c>
      <c r="L146" s="24">
        <f t="shared" si="32"/>
        <v>109.29476763080923</v>
      </c>
      <c r="M146" s="22">
        <f t="shared" si="40"/>
        <v>67.787546814604156</v>
      </c>
      <c r="N146" s="35">
        <f t="shared" si="41"/>
        <v>71.310432569974552</v>
      </c>
      <c r="O146" s="36">
        <v>2</v>
      </c>
      <c r="P146" s="24">
        <v>470</v>
      </c>
      <c r="Q146" s="35">
        <f t="shared" si="16"/>
        <v>235</v>
      </c>
      <c r="R146" s="68"/>
      <c r="S146" s="68"/>
    </row>
    <row r="147" spans="1:19" ht="16.05" customHeight="1" x14ac:dyDescent="0.2">
      <c r="A147" s="105"/>
      <c r="B147" s="21" t="s">
        <v>22</v>
      </c>
      <c r="C147" s="22">
        <v>266</v>
      </c>
      <c r="D147" s="23">
        <v>47.2</v>
      </c>
      <c r="E147" s="24">
        <v>34378</v>
      </c>
      <c r="F147" s="22">
        <v>284</v>
      </c>
      <c r="G147" s="23">
        <v>48.8</v>
      </c>
      <c r="H147" s="24">
        <v>37603</v>
      </c>
      <c r="I147" s="22">
        <f t="shared" si="29"/>
        <v>18</v>
      </c>
      <c r="J147" s="24">
        <f t="shared" si="30"/>
        <v>3225</v>
      </c>
      <c r="K147" s="22">
        <f t="shared" si="31"/>
        <v>106.76691729323309</v>
      </c>
      <c r="L147" s="24">
        <f t="shared" si="32"/>
        <v>109.38099947640933</v>
      </c>
      <c r="M147" s="22">
        <f t="shared" si="40"/>
        <v>68.851014399871829</v>
      </c>
      <c r="N147" s="35">
        <f t="shared" si="41"/>
        <v>72.486313516847872</v>
      </c>
      <c r="O147" s="36">
        <v>2</v>
      </c>
      <c r="P147" s="24">
        <v>470</v>
      </c>
      <c r="Q147" s="35">
        <f t="shared" si="16"/>
        <v>235</v>
      </c>
      <c r="R147" s="68"/>
      <c r="S147" s="68"/>
    </row>
    <row r="148" spans="1:19" ht="16.05" customHeight="1" x14ac:dyDescent="0.2">
      <c r="A148" s="105"/>
      <c r="B148" s="21" t="s">
        <v>23</v>
      </c>
      <c r="C148" s="22">
        <v>278</v>
      </c>
      <c r="D148" s="23">
        <v>48.8</v>
      </c>
      <c r="E148" s="24">
        <v>36963</v>
      </c>
      <c r="F148" s="22">
        <v>306</v>
      </c>
      <c r="G148" s="23">
        <v>49.8</v>
      </c>
      <c r="H148" s="24">
        <v>41580</v>
      </c>
      <c r="I148" s="22">
        <f t="shared" si="29"/>
        <v>28</v>
      </c>
      <c r="J148" s="24">
        <f t="shared" si="30"/>
        <v>4617</v>
      </c>
      <c r="K148" s="22">
        <f t="shared" si="31"/>
        <v>110.07194244604317</v>
      </c>
      <c r="L148" s="24">
        <f t="shared" si="32"/>
        <v>112.49086924762601</v>
      </c>
      <c r="M148" s="22">
        <f t="shared" si="40"/>
        <v>74.028158859225741</v>
      </c>
      <c r="N148" s="35">
        <f t="shared" si="41"/>
        <v>80.152671755725194</v>
      </c>
      <c r="O148" s="36">
        <v>2</v>
      </c>
      <c r="P148" s="24">
        <v>470</v>
      </c>
      <c r="Q148" s="35">
        <f t="shared" si="16"/>
        <v>235</v>
      </c>
      <c r="R148" s="68"/>
      <c r="S148" s="68"/>
    </row>
    <row r="149" spans="1:19" ht="16.05" customHeight="1" x14ac:dyDescent="0.2">
      <c r="A149" s="105"/>
      <c r="B149" s="39" t="s">
        <v>24</v>
      </c>
      <c r="C149" s="25">
        <v>293</v>
      </c>
      <c r="D149" s="40">
        <v>51.8</v>
      </c>
      <c r="E149" s="26">
        <v>41804</v>
      </c>
      <c r="F149" s="25">
        <v>304</v>
      </c>
      <c r="G149" s="40">
        <v>53</v>
      </c>
      <c r="H149" s="26">
        <v>44527</v>
      </c>
      <c r="I149" s="25">
        <f t="shared" si="29"/>
        <v>11</v>
      </c>
      <c r="J149" s="26">
        <f t="shared" si="30"/>
        <v>2723</v>
      </c>
      <c r="K149" s="25">
        <f t="shared" si="31"/>
        <v>103.75426621160409</v>
      </c>
      <c r="L149" s="26">
        <f t="shared" si="32"/>
        <v>106.51373074346952</v>
      </c>
      <c r="M149" s="25">
        <f t="shared" si="40"/>
        <v>83.72353848310668</v>
      </c>
      <c r="N149" s="27">
        <f t="shared" si="41"/>
        <v>85.833526100701675</v>
      </c>
      <c r="O149" s="38">
        <v>2</v>
      </c>
      <c r="P149" s="26">
        <v>470</v>
      </c>
      <c r="Q149" s="27">
        <f t="shared" ref="Q149:Q165" si="42">P149/O149</f>
        <v>235</v>
      </c>
      <c r="R149" s="68" t="s">
        <v>46</v>
      </c>
      <c r="S149" s="68"/>
    </row>
    <row r="150" spans="1:19" ht="16.05" customHeight="1" x14ac:dyDescent="0.2">
      <c r="A150" s="83"/>
      <c r="B150" s="29" t="s">
        <v>25</v>
      </c>
      <c r="C150" s="30">
        <v>303</v>
      </c>
      <c r="D150" s="31">
        <v>52.4</v>
      </c>
      <c r="E150" s="32">
        <v>43753</v>
      </c>
      <c r="F150" s="30">
        <v>318</v>
      </c>
      <c r="G150" s="31">
        <v>53.7</v>
      </c>
      <c r="H150" s="32">
        <v>47121</v>
      </c>
      <c r="I150" s="30">
        <f t="shared" si="29"/>
        <v>15</v>
      </c>
      <c r="J150" s="32">
        <f t="shared" si="30"/>
        <v>3368</v>
      </c>
      <c r="K150" s="30">
        <f t="shared" si="31"/>
        <v>104.95049504950495</v>
      </c>
      <c r="L150" s="32">
        <f t="shared" si="32"/>
        <v>107.69775786803191</v>
      </c>
      <c r="M150" s="30">
        <f t="shared" si="40"/>
        <v>87.626925156716268</v>
      </c>
      <c r="N150" s="33">
        <f t="shared" si="41"/>
        <v>90.833911635438355</v>
      </c>
      <c r="O150" s="34">
        <v>2</v>
      </c>
      <c r="P150" s="32">
        <v>470</v>
      </c>
      <c r="Q150" s="33">
        <f t="shared" si="42"/>
        <v>235</v>
      </c>
      <c r="R150" s="68" t="s">
        <v>47</v>
      </c>
      <c r="S150" s="68"/>
    </row>
    <row r="151" spans="1:19" ht="16.05" customHeight="1" x14ac:dyDescent="0.2">
      <c r="A151" s="105"/>
      <c r="B151" s="21" t="s">
        <v>26</v>
      </c>
      <c r="C151" s="22">
        <v>310</v>
      </c>
      <c r="D151" s="23">
        <v>52.9</v>
      </c>
      <c r="E151" s="24">
        <v>49931</v>
      </c>
      <c r="F151" s="22">
        <v>322</v>
      </c>
      <c r="G151" s="23">
        <v>53.4</v>
      </c>
      <c r="H151" s="24">
        <v>51876</v>
      </c>
      <c r="I151" s="22">
        <f t="shared" si="29"/>
        <v>12</v>
      </c>
      <c r="J151" s="24">
        <f t="shared" si="30"/>
        <v>1945</v>
      </c>
      <c r="K151" s="22">
        <f t="shared" si="31"/>
        <v>103.87096774193549</v>
      </c>
      <c r="L151" s="24">
        <f t="shared" si="32"/>
        <v>103.89537561835334</v>
      </c>
      <c r="M151" s="22">
        <f t="shared" si="40"/>
        <v>100</v>
      </c>
      <c r="N151" s="35">
        <f t="shared" si="41"/>
        <v>100</v>
      </c>
      <c r="O151" s="36">
        <v>2</v>
      </c>
      <c r="P151" s="24">
        <v>520</v>
      </c>
      <c r="Q151" s="35">
        <f t="shared" si="42"/>
        <v>260</v>
      </c>
      <c r="R151" s="68"/>
      <c r="S151" s="68"/>
    </row>
    <row r="152" spans="1:19" ht="16.05" customHeight="1" x14ac:dyDescent="0.2">
      <c r="A152" s="83"/>
      <c r="B152" s="21" t="s">
        <v>27</v>
      </c>
      <c r="C152" s="22">
        <v>292</v>
      </c>
      <c r="D152" s="23">
        <v>50.9</v>
      </c>
      <c r="E152" s="24">
        <v>46370</v>
      </c>
      <c r="F152" s="22">
        <v>315</v>
      </c>
      <c r="G152" s="23">
        <v>51.2</v>
      </c>
      <c r="H152" s="24">
        <v>49678</v>
      </c>
      <c r="I152" s="22">
        <f t="shared" si="29"/>
        <v>23</v>
      </c>
      <c r="J152" s="24">
        <f t="shared" si="30"/>
        <v>3308</v>
      </c>
      <c r="K152" s="22">
        <f t="shared" si="31"/>
        <v>107.87671232876713</v>
      </c>
      <c r="L152" s="24">
        <f t="shared" si="32"/>
        <v>107.13392279491049</v>
      </c>
      <c r="M152" s="22">
        <f t="shared" si="40"/>
        <v>92.868158058120216</v>
      </c>
      <c r="N152" s="35">
        <f t="shared" si="41"/>
        <v>95.762973243889277</v>
      </c>
      <c r="O152" s="36">
        <v>2</v>
      </c>
      <c r="P152" s="24">
        <v>520</v>
      </c>
      <c r="Q152" s="35">
        <f t="shared" si="42"/>
        <v>260</v>
      </c>
      <c r="R152" s="68"/>
      <c r="S152" s="68"/>
    </row>
    <row r="153" spans="1:19" ht="16.05" customHeight="1" x14ac:dyDescent="0.2">
      <c r="A153" s="105"/>
      <c r="B153" s="21">
        <v>93</v>
      </c>
      <c r="C153" s="22">
        <v>277</v>
      </c>
      <c r="D153" s="23">
        <v>48.5</v>
      </c>
      <c r="E153" s="24">
        <v>41958</v>
      </c>
      <c r="F153" s="22">
        <v>290</v>
      </c>
      <c r="G153" s="23">
        <v>50</v>
      </c>
      <c r="H153" s="24">
        <v>43449</v>
      </c>
      <c r="I153" s="22">
        <f t="shared" si="29"/>
        <v>13</v>
      </c>
      <c r="J153" s="24">
        <f t="shared" si="30"/>
        <v>1491</v>
      </c>
      <c r="K153" s="22">
        <f t="shared" si="31"/>
        <v>104.69314079422382</v>
      </c>
      <c r="L153" s="24">
        <f t="shared" si="32"/>
        <v>103.55355355355356</v>
      </c>
      <c r="M153" s="22">
        <f t="shared" si="40"/>
        <v>84.031964110472458</v>
      </c>
      <c r="N153" s="35">
        <f t="shared" si="41"/>
        <v>83.755493869997693</v>
      </c>
      <c r="O153" s="36">
        <v>2</v>
      </c>
      <c r="P153" s="24">
        <v>520</v>
      </c>
      <c r="Q153" s="35">
        <f t="shared" si="42"/>
        <v>260</v>
      </c>
      <c r="R153" s="68"/>
      <c r="S153" s="68"/>
    </row>
    <row r="154" spans="1:19" ht="16.05" customHeight="1" x14ac:dyDescent="0.2">
      <c r="A154" s="105"/>
      <c r="B154" s="39">
        <v>94</v>
      </c>
      <c r="C154" s="25">
        <v>258</v>
      </c>
      <c r="D154" s="40">
        <v>44</v>
      </c>
      <c r="E154" s="26">
        <v>38901</v>
      </c>
      <c r="F154" s="25">
        <v>272</v>
      </c>
      <c r="G154" s="40">
        <v>46.9</v>
      </c>
      <c r="H154" s="26">
        <v>43592</v>
      </c>
      <c r="I154" s="25">
        <f t="shared" si="29"/>
        <v>14</v>
      </c>
      <c r="J154" s="26">
        <f t="shared" si="30"/>
        <v>4691</v>
      </c>
      <c r="K154" s="25">
        <f t="shared" si="31"/>
        <v>105.4263565891473</v>
      </c>
      <c r="L154" s="26">
        <f t="shared" si="32"/>
        <v>112.05881596874117</v>
      </c>
      <c r="M154" s="25">
        <f t="shared" si="40"/>
        <v>77.909515130880607</v>
      </c>
      <c r="N154" s="27">
        <f t="shared" si="41"/>
        <v>84.031151206723735</v>
      </c>
      <c r="O154" s="38">
        <v>2</v>
      </c>
      <c r="P154" s="26">
        <v>600</v>
      </c>
      <c r="Q154" s="27">
        <f t="shared" si="42"/>
        <v>300</v>
      </c>
      <c r="R154" s="68" t="s">
        <v>66</v>
      </c>
      <c r="S154" s="68"/>
    </row>
    <row r="155" spans="1:19" ht="16.05" customHeight="1" x14ac:dyDescent="0.2">
      <c r="A155" s="105"/>
      <c r="B155" s="21">
        <v>95</v>
      </c>
      <c r="C155" s="22">
        <v>252</v>
      </c>
      <c r="D155" s="23">
        <v>48</v>
      </c>
      <c r="E155" s="24">
        <v>40250</v>
      </c>
      <c r="F155" s="22">
        <v>257</v>
      </c>
      <c r="G155" s="23">
        <v>47.9</v>
      </c>
      <c r="H155" s="24">
        <v>42274</v>
      </c>
      <c r="I155" s="22">
        <f t="shared" si="29"/>
        <v>5</v>
      </c>
      <c r="J155" s="24">
        <f t="shared" si="30"/>
        <v>2024</v>
      </c>
      <c r="K155" s="22">
        <f t="shared" si="31"/>
        <v>101.98412698412697</v>
      </c>
      <c r="L155" s="24">
        <f t="shared" si="32"/>
        <v>105.02857142857142</v>
      </c>
      <c r="M155" s="30">
        <f t="shared" si="40"/>
        <v>80.611243516052156</v>
      </c>
      <c r="N155" s="33">
        <f t="shared" si="41"/>
        <v>81.490477292004002</v>
      </c>
      <c r="O155" s="34">
        <v>2</v>
      </c>
      <c r="P155" s="32">
        <v>600</v>
      </c>
      <c r="Q155" s="33">
        <f t="shared" si="42"/>
        <v>300</v>
      </c>
      <c r="R155" s="68" t="s">
        <v>67</v>
      </c>
      <c r="S155" s="68"/>
    </row>
    <row r="156" spans="1:19" ht="16.05" customHeight="1" x14ac:dyDescent="0.2">
      <c r="A156" s="105"/>
      <c r="B156" s="21">
        <v>96</v>
      </c>
      <c r="C156" s="22">
        <v>240</v>
      </c>
      <c r="D156" s="23">
        <v>46.7</v>
      </c>
      <c r="E156" s="24">
        <v>41618</v>
      </c>
      <c r="F156" s="22">
        <v>266</v>
      </c>
      <c r="G156" s="23">
        <v>45.9</v>
      </c>
      <c r="H156" s="24">
        <v>45368</v>
      </c>
      <c r="I156" s="22">
        <f t="shared" si="29"/>
        <v>26</v>
      </c>
      <c r="J156" s="24">
        <f t="shared" si="30"/>
        <v>3750</v>
      </c>
      <c r="K156" s="22">
        <f t="shared" si="31"/>
        <v>110.83333333333334</v>
      </c>
      <c r="L156" s="24">
        <f t="shared" si="32"/>
        <v>109.0105242923735</v>
      </c>
      <c r="M156" s="22">
        <f t="shared" si="40"/>
        <v>83.351024413690894</v>
      </c>
      <c r="N156" s="35">
        <f t="shared" si="41"/>
        <v>87.454699668440128</v>
      </c>
      <c r="O156" s="36">
        <v>2</v>
      </c>
      <c r="P156" s="24">
        <v>650</v>
      </c>
      <c r="Q156" s="35">
        <f t="shared" si="42"/>
        <v>325</v>
      </c>
      <c r="R156" s="68"/>
      <c r="S156" s="68"/>
    </row>
    <row r="157" spans="1:19" ht="16.05" customHeight="1" x14ac:dyDescent="0.2">
      <c r="A157" s="105"/>
      <c r="B157" s="21">
        <v>97</v>
      </c>
      <c r="C157" s="22">
        <v>242</v>
      </c>
      <c r="D157" s="23">
        <v>44.5</v>
      </c>
      <c r="E157" s="24">
        <v>40501</v>
      </c>
      <c r="F157" s="22">
        <v>248</v>
      </c>
      <c r="G157" s="23">
        <v>44.6</v>
      </c>
      <c r="H157" s="24">
        <v>41843</v>
      </c>
      <c r="I157" s="22">
        <f t="shared" si="29"/>
        <v>6</v>
      </c>
      <c r="J157" s="24">
        <f t="shared" si="30"/>
        <v>1342</v>
      </c>
      <c r="K157" s="22">
        <f t="shared" si="31"/>
        <v>102.4793388429752</v>
      </c>
      <c r="L157" s="24">
        <f t="shared" si="32"/>
        <v>103.31349843213748</v>
      </c>
      <c r="M157" s="22">
        <f t="shared" si="40"/>
        <v>81.113937233382075</v>
      </c>
      <c r="N157" s="35">
        <f t="shared" si="41"/>
        <v>80.659649934459097</v>
      </c>
      <c r="O157" s="36">
        <v>2</v>
      </c>
      <c r="P157" s="24">
        <v>660</v>
      </c>
      <c r="Q157" s="35">
        <f t="shared" si="42"/>
        <v>330</v>
      </c>
      <c r="R157" s="68" t="s">
        <v>59</v>
      </c>
      <c r="S157" s="68"/>
    </row>
    <row r="158" spans="1:19" ht="16.05" customHeight="1" x14ac:dyDescent="0.2">
      <c r="A158" s="105"/>
      <c r="B158" s="21">
        <v>98</v>
      </c>
      <c r="C158" s="22">
        <v>230</v>
      </c>
      <c r="D158" s="23">
        <v>40.4</v>
      </c>
      <c r="E158" s="24">
        <v>34591</v>
      </c>
      <c r="F158" s="22">
        <v>232</v>
      </c>
      <c r="G158" s="23">
        <v>41.1</v>
      </c>
      <c r="H158" s="24">
        <v>35542</v>
      </c>
      <c r="I158" s="22">
        <f t="shared" si="29"/>
        <v>2</v>
      </c>
      <c r="J158" s="24">
        <f t="shared" si="30"/>
        <v>951</v>
      </c>
      <c r="K158" s="22">
        <f t="shared" si="31"/>
        <v>100.8695652173913</v>
      </c>
      <c r="L158" s="24">
        <f t="shared" si="32"/>
        <v>102.74927004134022</v>
      </c>
      <c r="M158" s="22">
        <f t="shared" si="40"/>
        <v>69.277603092267327</v>
      </c>
      <c r="N158" s="35">
        <f t="shared" si="41"/>
        <v>68.513378055362779</v>
      </c>
      <c r="O158" s="36">
        <v>2</v>
      </c>
      <c r="P158" s="24">
        <v>660</v>
      </c>
      <c r="Q158" s="35">
        <f t="shared" si="42"/>
        <v>330</v>
      </c>
      <c r="R158" s="68"/>
      <c r="S158" s="68"/>
    </row>
    <row r="159" spans="1:19" ht="16.05" customHeight="1" x14ac:dyDescent="0.2">
      <c r="A159" s="105"/>
      <c r="B159" s="39">
        <v>99</v>
      </c>
      <c r="C159" s="25">
        <v>214</v>
      </c>
      <c r="D159" s="40">
        <v>37.299999999999997</v>
      </c>
      <c r="E159" s="26">
        <v>30601</v>
      </c>
      <c r="F159" s="25">
        <v>224</v>
      </c>
      <c r="G159" s="40">
        <v>39.299999999999997</v>
      </c>
      <c r="H159" s="26">
        <v>33377</v>
      </c>
      <c r="I159" s="25">
        <f t="shared" si="29"/>
        <v>10</v>
      </c>
      <c r="J159" s="26">
        <f t="shared" si="30"/>
        <v>2776</v>
      </c>
      <c r="K159" s="25">
        <f t="shared" ref="K159:K165" si="43">(F159/C159)*100</f>
        <v>104.67289719626167</v>
      </c>
      <c r="L159" s="26">
        <f t="shared" ref="L159:L165" si="44">(H159/E159)*100</f>
        <v>109.07159896735401</v>
      </c>
      <c r="M159" s="25">
        <f t="shared" si="40"/>
        <v>61.28657547415434</v>
      </c>
      <c r="N159" s="27">
        <f t="shared" si="41"/>
        <v>64.339964530804224</v>
      </c>
      <c r="O159" s="38">
        <v>2</v>
      </c>
      <c r="P159" s="26">
        <v>660</v>
      </c>
      <c r="Q159" s="27">
        <f t="shared" si="42"/>
        <v>330</v>
      </c>
      <c r="R159" s="68"/>
      <c r="S159" s="68"/>
    </row>
    <row r="160" spans="1:19" ht="16.05" customHeight="1" x14ac:dyDescent="0.2">
      <c r="A160" s="105"/>
      <c r="B160" s="45" t="s">
        <v>75</v>
      </c>
      <c r="C160" s="46">
        <v>212</v>
      </c>
      <c r="D160" s="47">
        <v>37.1</v>
      </c>
      <c r="E160" s="48">
        <v>29851</v>
      </c>
      <c r="F160" s="46">
        <v>222</v>
      </c>
      <c r="G160" s="47">
        <v>38.799999999999997</v>
      </c>
      <c r="H160" s="48">
        <v>34777</v>
      </c>
      <c r="I160" s="22">
        <f t="shared" ref="I160:I165" si="45">F160-C160</f>
        <v>10</v>
      </c>
      <c r="J160" s="24">
        <f t="shared" ref="J160:J165" si="46">H160-E160</f>
        <v>4926</v>
      </c>
      <c r="K160" s="22">
        <f t="shared" si="43"/>
        <v>104.71698113207549</v>
      </c>
      <c r="L160" s="24">
        <f t="shared" si="44"/>
        <v>116.50195973334228</v>
      </c>
      <c r="M160" s="30">
        <f t="shared" si="40"/>
        <v>59.784502613606783</v>
      </c>
      <c r="N160" s="33">
        <f t="shared" si="41"/>
        <v>67.038707687562649</v>
      </c>
      <c r="O160" s="34">
        <v>2</v>
      </c>
      <c r="P160" s="32">
        <v>660</v>
      </c>
      <c r="Q160" s="33">
        <f t="shared" si="42"/>
        <v>330</v>
      </c>
      <c r="R160" s="68"/>
      <c r="S160" s="68"/>
    </row>
    <row r="161" spans="1:19" ht="16.05" customHeight="1" x14ac:dyDescent="0.2">
      <c r="A161" s="105"/>
      <c r="B161" s="45" t="s">
        <v>76</v>
      </c>
      <c r="C161" s="46">
        <v>202</v>
      </c>
      <c r="D161" s="47">
        <v>42</v>
      </c>
      <c r="E161" s="48">
        <v>31159</v>
      </c>
      <c r="F161" s="46">
        <v>219</v>
      </c>
      <c r="G161" s="47">
        <v>40</v>
      </c>
      <c r="H161" s="48">
        <v>32733</v>
      </c>
      <c r="I161" s="22">
        <f t="shared" si="45"/>
        <v>17</v>
      </c>
      <c r="J161" s="24">
        <f t="shared" si="46"/>
        <v>1574</v>
      </c>
      <c r="K161" s="22">
        <f t="shared" si="43"/>
        <v>108.41584158415843</v>
      </c>
      <c r="L161" s="24">
        <f t="shared" si="44"/>
        <v>105.05150999711159</v>
      </c>
      <c r="M161" s="22">
        <f t="shared" si="40"/>
        <v>62.404117682401719</v>
      </c>
      <c r="N161" s="35">
        <f t="shared" si="41"/>
        <v>63.098542678695345</v>
      </c>
      <c r="O161" s="36">
        <v>2</v>
      </c>
      <c r="P161" s="24">
        <v>660</v>
      </c>
      <c r="Q161" s="35">
        <f t="shared" si="42"/>
        <v>330</v>
      </c>
      <c r="R161" s="68"/>
      <c r="S161" s="68"/>
    </row>
    <row r="162" spans="1:19" ht="16.05" customHeight="1" x14ac:dyDescent="0.2">
      <c r="A162" s="105"/>
      <c r="B162" s="45" t="s">
        <v>77</v>
      </c>
      <c r="C162" s="22">
        <v>197</v>
      </c>
      <c r="D162" s="23">
        <v>37.9</v>
      </c>
      <c r="E162" s="24">
        <v>28744</v>
      </c>
      <c r="F162" s="22">
        <v>214</v>
      </c>
      <c r="G162" s="23">
        <v>38.299999999999997</v>
      </c>
      <c r="H162" s="24">
        <v>30092</v>
      </c>
      <c r="I162" s="22">
        <f t="shared" si="45"/>
        <v>17</v>
      </c>
      <c r="J162" s="24">
        <f t="shared" si="46"/>
        <v>1348</v>
      </c>
      <c r="K162" s="22">
        <f t="shared" si="43"/>
        <v>108.62944162436547</v>
      </c>
      <c r="L162" s="24">
        <f t="shared" si="44"/>
        <v>104.68967436682436</v>
      </c>
      <c r="M162" s="22">
        <f t="shared" si="40"/>
        <v>57.567443071438582</v>
      </c>
      <c r="N162" s="35">
        <f t="shared" si="41"/>
        <v>58.007556480838929</v>
      </c>
      <c r="O162" s="36">
        <v>2</v>
      </c>
      <c r="P162" s="24">
        <v>660</v>
      </c>
      <c r="Q162" s="35">
        <f t="shared" si="42"/>
        <v>330</v>
      </c>
      <c r="R162" s="68"/>
      <c r="S162" s="68"/>
    </row>
    <row r="163" spans="1:19" ht="16.05" customHeight="1" x14ac:dyDescent="0.2">
      <c r="A163" s="105"/>
      <c r="B163" s="45" t="s">
        <v>78</v>
      </c>
      <c r="C163" s="22">
        <v>213.4</v>
      </c>
      <c r="D163" s="23">
        <v>37.799999999999997</v>
      </c>
      <c r="E163" s="24">
        <v>29409</v>
      </c>
      <c r="F163" s="22">
        <v>228.1</v>
      </c>
      <c r="G163" s="23">
        <v>39.5</v>
      </c>
      <c r="H163" s="24">
        <v>30757</v>
      </c>
      <c r="I163" s="22">
        <f t="shared" si="45"/>
        <v>14.699999999999989</v>
      </c>
      <c r="J163" s="24">
        <f t="shared" si="46"/>
        <v>1348</v>
      </c>
      <c r="K163" s="22">
        <f t="shared" si="43"/>
        <v>106.88847235238987</v>
      </c>
      <c r="L163" s="24">
        <f t="shared" si="44"/>
        <v>104.58363086130096</v>
      </c>
      <c r="M163" s="22">
        <f t="shared" si="40"/>
        <v>58.899281007790748</v>
      </c>
      <c r="N163" s="35">
        <f t="shared" si="41"/>
        <v>59.289459480299179</v>
      </c>
      <c r="O163" s="36">
        <v>2</v>
      </c>
      <c r="P163" s="24">
        <v>660</v>
      </c>
      <c r="Q163" s="35">
        <f t="shared" si="42"/>
        <v>330</v>
      </c>
      <c r="R163" s="68"/>
      <c r="S163" s="68"/>
    </row>
    <row r="164" spans="1:19" ht="16.05" customHeight="1" x14ac:dyDescent="0.2">
      <c r="A164" s="105"/>
      <c r="B164" s="50" t="s">
        <v>79</v>
      </c>
      <c r="C164" s="51">
        <v>200.6</v>
      </c>
      <c r="D164" s="52">
        <v>37.1</v>
      </c>
      <c r="E164" s="53">
        <v>26728</v>
      </c>
      <c r="F164" s="54">
        <v>220</v>
      </c>
      <c r="G164" s="52">
        <v>38.700000000000003</v>
      </c>
      <c r="H164" s="55">
        <v>29213</v>
      </c>
      <c r="I164" s="25">
        <f t="shared" si="45"/>
        <v>19.400000000000006</v>
      </c>
      <c r="J164" s="27">
        <f t="shared" si="46"/>
        <v>2485</v>
      </c>
      <c r="K164" s="26">
        <f t="shared" si="43"/>
        <v>109.67098703888337</v>
      </c>
      <c r="L164" s="26">
        <f t="shared" si="44"/>
        <v>109.29736605806643</v>
      </c>
      <c r="M164" s="25">
        <f t="shared" si="40"/>
        <v>53.529871222286751</v>
      </c>
      <c r="N164" s="27">
        <f t="shared" si="41"/>
        <v>56.313131313131315</v>
      </c>
      <c r="O164" s="38">
        <v>2</v>
      </c>
      <c r="P164" s="26">
        <v>660</v>
      </c>
      <c r="Q164" s="27">
        <f t="shared" si="42"/>
        <v>330</v>
      </c>
      <c r="R164" s="68"/>
      <c r="S164" s="68"/>
    </row>
    <row r="165" spans="1:19" ht="16.05" customHeight="1" x14ac:dyDescent="0.2">
      <c r="A165" s="105"/>
      <c r="B165" s="45" t="s">
        <v>40</v>
      </c>
      <c r="C165" s="22">
        <v>203.4</v>
      </c>
      <c r="D165" s="23">
        <v>37.700000000000003</v>
      </c>
      <c r="E165" s="24">
        <v>28119</v>
      </c>
      <c r="F165" s="22">
        <v>214.2</v>
      </c>
      <c r="G165" s="23">
        <v>39.6</v>
      </c>
      <c r="H165" s="24">
        <v>30052</v>
      </c>
      <c r="I165" s="22">
        <f t="shared" si="45"/>
        <v>10.799999999999983</v>
      </c>
      <c r="J165" s="35">
        <f t="shared" si="46"/>
        <v>1933</v>
      </c>
      <c r="K165" s="24">
        <f t="shared" si="43"/>
        <v>105.30973451327432</v>
      </c>
      <c r="L165" s="24">
        <f t="shared" si="44"/>
        <v>106.87435541804473</v>
      </c>
      <c r="M165" s="30">
        <f t="shared" si="40"/>
        <v>56.315715687648961</v>
      </c>
      <c r="N165" s="33">
        <f t="shared" si="41"/>
        <v>57.930449533502973</v>
      </c>
      <c r="O165" s="34">
        <v>2</v>
      </c>
      <c r="P165" s="32">
        <v>660</v>
      </c>
      <c r="Q165" s="33">
        <f t="shared" si="42"/>
        <v>330</v>
      </c>
      <c r="R165" s="68"/>
      <c r="S165" s="68"/>
    </row>
    <row r="166" spans="1:19" ht="16.05" customHeight="1" x14ac:dyDescent="0.2">
      <c r="A166" s="105"/>
      <c r="B166" s="45" t="s">
        <v>82</v>
      </c>
      <c r="C166" s="22">
        <v>208.6</v>
      </c>
      <c r="D166" s="23">
        <v>38.6</v>
      </c>
      <c r="E166" s="24">
        <v>29157.599999999999</v>
      </c>
      <c r="F166" s="22">
        <v>205.7</v>
      </c>
      <c r="G166" s="23">
        <v>39.6</v>
      </c>
      <c r="H166" s="24">
        <v>29521.4</v>
      </c>
      <c r="I166" s="22">
        <v>-2.9000000000000057</v>
      </c>
      <c r="J166" s="24">
        <v>363.80000000000291</v>
      </c>
      <c r="K166" s="22">
        <v>98.609779482262709</v>
      </c>
      <c r="L166" s="24">
        <v>101.24770214283755</v>
      </c>
      <c r="M166" s="22">
        <f t="shared" si="40"/>
        <v>58.395786184935204</v>
      </c>
      <c r="N166" s="35">
        <f t="shared" si="41"/>
        <v>56.907625877091526</v>
      </c>
      <c r="O166" s="36">
        <v>2</v>
      </c>
      <c r="P166" s="24">
        <v>660</v>
      </c>
      <c r="Q166" s="35">
        <f t="shared" ref="Q166:Q171" si="47">P166/O166</f>
        <v>330</v>
      </c>
      <c r="R166" s="68"/>
      <c r="S166" s="68"/>
    </row>
    <row r="167" spans="1:19" ht="16.05" customHeight="1" x14ac:dyDescent="0.2">
      <c r="A167" s="105"/>
      <c r="B167" s="45" t="s">
        <v>50</v>
      </c>
      <c r="C167" s="22">
        <v>243.19136904761908</v>
      </c>
      <c r="D167" s="23">
        <v>37.8354299169158</v>
      </c>
      <c r="E167" s="24">
        <v>31629.375</v>
      </c>
      <c r="F167" s="22">
        <v>228.34146341463415</v>
      </c>
      <c r="G167" s="23">
        <v>40.983550523392402</v>
      </c>
      <c r="H167" s="24">
        <v>32420.395151399433</v>
      </c>
      <c r="I167" s="22">
        <f>F167-C167</f>
        <v>-14.849905632984928</v>
      </c>
      <c r="J167" s="24">
        <f>H167-E167</f>
        <v>791.02015139943251</v>
      </c>
      <c r="K167" s="22">
        <f>(F167/C167)*100</f>
        <v>93.893736570035429</v>
      </c>
      <c r="L167" s="24">
        <f>(H167/E167)*100</f>
        <v>102.50090351579641</v>
      </c>
      <c r="M167" s="22">
        <f>E167/MAX(E$139:E$173)*100</f>
        <v>63.346167711441794</v>
      </c>
      <c r="N167" s="35">
        <f t="shared" si="41"/>
        <v>62.49594253874514</v>
      </c>
      <c r="O167" s="36">
        <v>2</v>
      </c>
      <c r="P167" s="24">
        <v>660</v>
      </c>
      <c r="Q167" s="35">
        <f t="shared" si="47"/>
        <v>330</v>
      </c>
      <c r="R167" s="68"/>
      <c r="S167" s="68"/>
    </row>
    <row r="168" spans="1:19" ht="16.05" customHeight="1" x14ac:dyDescent="0.2">
      <c r="A168" s="105"/>
      <c r="B168" s="45" t="s">
        <v>52</v>
      </c>
      <c r="C168" s="22">
        <v>206.00476190476189</v>
      </c>
      <c r="D168" s="23">
        <v>39.664593976098601</v>
      </c>
      <c r="E168" s="24">
        <v>28373.70714285714</v>
      </c>
      <c r="F168" s="22">
        <v>227.81428571428572</v>
      </c>
      <c r="G168" s="23">
        <v>40.803912961685597</v>
      </c>
      <c r="H168" s="24">
        <v>31130.414285714283</v>
      </c>
      <c r="I168" s="22">
        <f>F168-C168</f>
        <v>21.809523809523824</v>
      </c>
      <c r="J168" s="24">
        <f>H168-E168</f>
        <v>2756.7071428571435</v>
      </c>
      <c r="K168" s="22">
        <f>(F168/C168)*100</f>
        <v>110.58690275305703</v>
      </c>
      <c r="L168" s="24">
        <f>(H168/E168)*100</f>
        <v>109.71571014311792</v>
      </c>
      <c r="M168" s="22">
        <f t="shared" si="40"/>
        <v>56.825833936546708</v>
      </c>
      <c r="N168" s="35">
        <f t="shared" si="41"/>
        <v>60.009280371875782</v>
      </c>
      <c r="O168" s="36">
        <v>2</v>
      </c>
      <c r="P168" s="24">
        <v>660</v>
      </c>
      <c r="Q168" s="35">
        <f t="shared" si="47"/>
        <v>330</v>
      </c>
      <c r="R168" s="68"/>
      <c r="S168" s="68"/>
    </row>
    <row r="169" spans="1:19" ht="16.05" customHeight="1" x14ac:dyDescent="0.2">
      <c r="A169" s="105"/>
      <c r="B169" s="45" t="s">
        <v>81</v>
      </c>
      <c r="C169" s="22">
        <v>200.8</v>
      </c>
      <c r="D169" s="23">
        <v>37.6</v>
      </c>
      <c r="E169" s="24">
        <v>27635.200000000001</v>
      </c>
      <c r="F169" s="22">
        <v>199.9</v>
      </c>
      <c r="G169" s="23">
        <v>36.6</v>
      </c>
      <c r="H169" s="24">
        <v>26094.9</v>
      </c>
      <c r="I169" s="22">
        <f>F169-C169</f>
        <v>-0.90000000000000568</v>
      </c>
      <c r="J169" s="24">
        <f>H169-E169</f>
        <v>-1540.2999999999993</v>
      </c>
      <c r="K169" s="22">
        <f>(F169/C169)*100</f>
        <v>99.551792828685265</v>
      </c>
      <c r="L169" s="24">
        <f>(H169/E169)*100</f>
        <v>94.426311371005099</v>
      </c>
      <c r="M169" s="25">
        <f t="shared" si="40"/>
        <v>55.346778554405084</v>
      </c>
      <c r="N169" s="27">
        <f t="shared" si="41"/>
        <v>50.302452000925292</v>
      </c>
      <c r="O169" s="38">
        <v>2</v>
      </c>
      <c r="P169" s="26">
        <v>660</v>
      </c>
      <c r="Q169" s="27">
        <f t="shared" si="47"/>
        <v>330</v>
      </c>
      <c r="R169" s="68"/>
      <c r="S169" s="68"/>
    </row>
    <row r="170" spans="1:19" ht="16.05" customHeight="1" x14ac:dyDescent="0.2">
      <c r="A170" s="41"/>
      <c r="B170" s="57" t="s">
        <v>58</v>
      </c>
      <c r="C170" s="30">
        <v>203.1</v>
      </c>
      <c r="D170" s="31">
        <v>36.5</v>
      </c>
      <c r="E170" s="32">
        <v>26743.7</v>
      </c>
      <c r="F170" s="30">
        <v>204.3</v>
      </c>
      <c r="G170" s="31">
        <v>37.4</v>
      </c>
      <c r="H170" s="32">
        <v>27110.799999999999</v>
      </c>
      <c r="I170" s="30">
        <f>F170-C170</f>
        <v>1.2000000000000171</v>
      </c>
      <c r="J170" s="32">
        <f>H170-E170</f>
        <v>367.09999999999854</v>
      </c>
      <c r="K170" s="30">
        <f>(F170/C170)*100</f>
        <v>100.59084194977845</v>
      </c>
      <c r="L170" s="32">
        <f>(H170/E170)*100</f>
        <v>101.37265972920724</v>
      </c>
      <c r="M170" s="22">
        <f t="shared" si="40"/>
        <v>53.561314614167557</v>
      </c>
      <c r="N170" s="35">
        <f t="shared" si="41"/>
        <v>52.260775695890196</v>
      </c>
      <c r="O170" s="36">
        <v>2</v>
      </c>
      <c r="P170" s="24">
        <v>660</v>
      </c>
      <c r="Q170" s="35">
        <f t="shared" si="47"/>
        <v>330</v>
      </c>
      <c r="R170" s="68"/>
      <c r="S170" s="68"/>
    </row>
    <row r="171" spans="1:19" ht="16.05" customHeight="1" x14ac:dyDescent="0.2">
      <c r="A171" s="41"/>
      <c r="B171" s="45" t="s">
        <v>88</v>
      </c>
      <c r="C171" s="22">
        <v>192.05357142857147</v>
      </c>
      <c r="D171" s="23">
        <v>38.712536804587003</v>
      </c>
      <c r="E171" s="24">
        <v>27202.738095238095</v>
      </c>
      <c r="F171" s="22">
        <v>213.74404761904762</v>
      </c>
      <c r="G171" s="23">
        <v>38.126931966916402</v>
      </c>
      <c r="H171" s="24">
        <v>28706.414285714283</v>
      </c>
      <c r="I171" s="22">
        <f>F171-C171</f>
        <v>21.690476190476147</v>
      </c>
      <c r="J171" s="24">
        <f>H171-E171</f>
        <v>1503.6761904761879</v>
      </c>
      <c r="K171" s="22">
        <f>(F171/C171)*100</f>
        <v>111.29397179606381</v>
      </c>
      <c r="L171" s="24">
        <f>(H171/E171)*100</f>
        <v>105.52766484466287</v>
      </c>
      <c r="M171" s="22">
        <f t="shared" si="40"/>
        <v>54.480659500587002</v>
      </c>
      <c r="N171" s="35">
        <f t="shared" si="41"/>
        <v>55.336599363316921</v>
      </c>
      <c r="O171" s="36">
        <v>2</v>
      </c>
      <c r="P171" s="24">
        <v>660</v>
      </c>
      <c r="Q171" s="35">
        <f t="shared" si="47"/>
        <v>330</v>
      </c>
      <c r="R171" s="68"/>
      <c r="S171" s="68"/>
    </row>
    <row r="172" spans="1:19" ht="16.05" customHeight="1" x14ac:dyDescent="0.2">
      <c r="A172" s="105"/>
      <c r="B172" s="45" t="s">
        <v>89</v>
      </c>
      <c r="C172" s="22">
        <v>205.5952380952381</v>
      </c>
      <c r="D172" s="23">
        <v>39.227046375743498</v>
      </c>
      <c r="E172" s="24">
        <v>29093.534632034633</v>
      </c>
      <c r="F172" s="22">
        <v>213.58809523809524</v>
      </c>
      <c r="G172" s="23">
        <v>39.567703746641897</v>
      </c>
      <c r="H172" s="24">
        <v>30264.309523809527</v>
      </c>
      <c r="I172" s="22">
        <v>7.9928571428571331</v>
      </c>
      <c r="J172" s="24">
        <v>1170.7748917748941</v>
      </c>
      <c r="K172" s="22">
        <v>103.88766647365372</v>
      </c>
      <c r="L172" s="24">
        <v>104.02417549666092</v>
      </c>
      <c r="M172" s="22">
        <f t="shared" si="40"/>
        <v>58.26747838423951</v>
      </c>
      <c r="N172" s="35">
        <f t="shared" si="41"/>
        <v>58.339713015285547</v>
      </c>
      <c r="O172" s="36">
        <v>2</v>
      </c>
      <c r="P172" s="24">
        <v>660</v>
      </c>
      <c r="Q172" s="35">
        <v>330</v>
      </c>
      <c r="R172" s="68"/>
      <c r="S172" s="68"/>
    </row>
    <row r="173" spans="1:19" ht="16.05" customHeight="1" x14ac:dyDescent="0.2">
      <c r="A173" s="41"/>
      <c r="B173" s="58">
        <v>13</v>
      </c>
      <c r="C173" s="22">
        <v>223.76984126984124</v>
      </c>
      <c r="D173" s="23">
        <v>39.412468361572799</v>
      </c>
      <c r="E173" s="24">
        <v>31432.188023088027</v>
      </c>
      <c r="F173" s="22">
        <v>215.26190476190479</v>
      </c>
      <c r="G173" s="23">
        <v>39.623935405375498</v>
      </c>
      <c r="H173" s="24">
        <v>29954.476190476191</v>
      </c>
      <c r="I173" s="22">
        <f>F173-C173</f>
        <v>-8.5079365079364493</v>
      </c>
      <c r="J173" s="24">
        <f>H173-E173</f>
        <v>-1477.7118326118361</v>
      </c>
      <c r="K173" s="22">
        <f>(F173/C173)*100</f>
        <v>96.197907430395489</v>
      </c>
      <c r="L173" s="24">
        <f>(H173/E173)*100</f>
        <v>95.298730614851223</v>
      </c>
      <c r="M173" s="22">
        <f t="shared" si="40"/>
        <v>62.951248769477928</v>
      </c>
      <c r="N173" s="35">
        <f>H173/MAX(H$139:H$173)*100</f>
        <v>57.742455452379119</v>
      </c>
      <c r="O173" s="36">
        <v>2</v>
      </c>
      <c r="P173" s="24">
        <v>660</v>
      </c>
      <c r="Q173" s="35">
        <f>P173/O173</f>
        <v>330</v>
      </c>
      <c r="R173" s="68"/>
      <c r="S173" s="68"/>
    </row>
    <row r="174" spans="1:19" s="5" customFormat="1" ht="16.05" customHeight="1" x14ac:dyDescent="0.2">
      <c r="A174" s="105"/>
      <c r="B174" s="59">
        <v>14</v>
      </c>
      <c r="C174" s="25">
        <v>203.9</v>
      </c>
      <c r="D174" s="40">
        <v>41.1</v>
      </c>
      <c r="E174" s="26">
        <v>30059.7</v>
      </c>
      <c r="F174" s="25">
        <v>182</v>
      </c>
      <c r="G174" s="40">
        <v>40.4</v>
      </c>
      <c r="H174" s="26">
        <v>26077</v>
      </c>
      <c r="I174" s="25">
        <f>F174-C174</f>
        <v>-21.900000000000006</v>
      </c>
      <c r="J174" s="26">
        <f>H174-E174</f>
        <v>-3982.7000000000007</v>
      </c>
      <c r="K174" s="25">
        <f>(F174/C174)*100</f>
        <v>89.259440902403128</v>
      </c>
      <c r="L174" s="26">
        <f>(H174/E174)*100</f>
        <v>86.750699441444851</v>
      </c>
      <c r="M174" s="25">
        <f>E174/MAX(E$139:E$173)*100</f>
        <v>60.202479421601808</v>
      </c>
      <c r="N174" s="27">
        <f>H174/MAX(H$139:H$173)*100</f>
        <v>50.267946641992445</v>
      </c>
      <c r="O174" s="38">
        <v>2</v>
      </c>
      <c r="P174" s="26">
        <v>680</v>
      </c>
      <c r="Q174" s="27">
        <f>P174/O174</f>
        <v>340</v>
      </c>
      <c r="R174" s="68" t="s">
        <v>95</v>
      </c>
      <c r="S174" s="68"/>
    </row>
    <row r="175" spans="1:19" s="7" customFormat="1" ht="16.05" customHeight="1" x14ac:dyDescent="0.2">
      <c r="A175" s="105"/>
      <c r="B175" s="58">
        <v>15</v>
      </c>
      <c r="C175" s="22">
        <v>215</v>
      </c>
      <c r="D175" s="23">
        <v>40.799999999999997</v>
      </c>
      <c r="E175" s="24">
        <v>32347.9</v>
      </c>
      <c r="F175" s="22">
        <v>189.9</v>
      </c>
      <c r="G175" s="23">
        <v>41.6</v>
      </c>
      <c r="H175" s="24">
        <v>29845.1</v>
      </c>
      <c r="I175" s="22">
        <v>-25.099999999999994</v>
      </c>
      <c r="J175" s="24">
        <v>-2502.8000000000029</v>
      </c>
      <c r="K175" s="22">
        <v>88.325581395348834</v>
      </c>
      <c r="L175" s="24">
        <v>92.262867141298187</v>
      </c>
      <c r="M175" s="22">
        <v>64.785203580941698</v>
      </c>
      <c r="N175" s="35">
        <v>57.531613848407737</v>
      </c>
      <c r="O175" s="36">
        <v>2</v>
      </c>
      <c r="P175" s="24">
        <v>680</v>
      </c>
      <c r="Q175" s="35">
        <v>340</v>
      </c>
      <c r="R175" s="68"/>
      <c r="S175" s="68"/>
    </row>
    <row r="176" spans="1:19" s="8" customFormat="1" ht="16.05" customHeight="1" x14ac:dyDescent="0.2">
      <c r="A176" s="105"/>
      <c r="B176" s="58">
        <v>16</v>
      </c>
      <c r="C176" s="22">
        <v>212</v>
      </c>
      <c r="D176" s="23">
        <v>42.2</v>
      </c>
      <c r="E176" s="24">
        <v>33665</v>
      </c>
      <c r="F176" s="22">
        <v>209</v>
      </c>
      <c r="G176" s="23">
        <v>41</v>
      </c>
      <c r="H176" s="24">
        <v>32066</v>
      </c>
      <c r="I176" s="22">
        <v>-3</v>
      </c>
      <c r="J176" s="24">
        <v>-1599</v>
      </c>
      <c r="K176" s="22">
        <v>98.584905660377359</v>
      </c>
      <c r="L176" s="24">
        <v>95.250259913857121</v>
      </c>
      <c r="M176" s="22">
        <v>67.423043800444617</v>
      </c>
      <c r="N176" s="35">
        <v>61.812784331868301</v>
      </c>
      <c r="O176" s="36">
        <v>2</v>
      </c>
      <c r="P176" s="24">
        <v>680</v>
      </c>
      <c r="Q176" s="35">
        <v>340</v>
      </c>
      <c r="R176" s="68"/>
      <c r="S176" s="68"/>
    </row>
    <row r="177" spans="1:19" s="9" customFormat="1" ht="16.05" customHeight="1" x14ac:dyDescent="0.2">
      <c r="A177" s="105"/>
      <c r="B177" s="58">
        <v>17</v>
      </c>
      <c r="C177" s="22">
        <v>218.38095238095238</v>
      </c>
      <c r="D177" s="23">
        <v>42.8</v>
      </c>
      <c r="E177" s="24">
        <v>34869.523809523809</v>
      </c>
      <c r="F177" s="22">
        <v>210.0952380952381</v>
      </c>
      <c r="G177" s="23">
        <v>42.8</v>
      </c>
      <c r="H177" s="24">
        <v>34187.047619047618</v>
      </c>
      <c r="I177" s="22">
        <v>-8.2857142857142776</v>
      </c>
      <c r="J177" s="24">
        <v>-682.47619047619082</v>
      </c>
      <c r="K177" s="22">
        <v>96.205843872655919</v>
      </c>
      <c r="L177" s="24">
        <v>98.04277169311446</v>
      </c>
      <c r="M177" s="22">
        <v>69.835420499336692</v>
      </c>
      <c r="N177" s="35">
        <v>65.901472008342239</v>
      </c>
      <c r="O177" s="36">
        <v>2</v>
      </c>
      <c r="P177" s="24">
        <v>680</v>
      </c>
      <c r="Q177" s="35">
        <v>340</v>
      </c>
      <c r="R177" s="68"/>
      <c r="S177" s="68"/>
    </row>
    <row r="178" spans="1:19" s="10" customFormat="1" ht="16.05" customHeight="1" x14ac:dyDescent="0.2">
      <c r="A178" s="105"/>
      <c r="B178" s="58">
        <v>18</v>
      </c>
      <c r="C178" s="22">
        <v>204.8</v>
      </c>
      <c r="D178" s="23">
        <v>41.5</v>
      </c>
      <c r="E178" s="24">
        <v>31827</v>
      </c>
      <c r="F178" s="22">
        <v>232.7</v>
      </c>
      <c r="G178" s="23">
        <v>43.7</v>
      </c>
      <c r="H178" s="24">
        <v>37643</v>
      </c>
      <c r="I178" s="22">
        <v>27.899999999999977</v>
      </c>
      <c r="J178" s="24">
        <v>5816</v>
      </c>
      <c r="K178" s="22">
        <v>113.62304687499997</v>
      </c>
      <c r="L178" s="24">
        <v>118.27379269173971</v>
      </c>
      <c r="M178" s="22">
        <v>63.741963910196077</v>
      </c>
      <c r="N178" s="35">
        <v>72.563420464183821</v>
      </c>
      <c r="O178" s="36">
        <v>2</v>
      </c>
      <c r="P178" s="24">
        <v>680</v>
      </c>
      <c r="Q178" s="35">
        <v>340</v>
      </c>
      <c r="R178" s="68"/>
      <c r="S178" s="68"/>
    </row>
    <row r="179" spans="1:19" s="12" customFormat="1" ht="16.05" customHeight="1" x14ac:dyDescent="0.2">
      <c r="A179" s="105"/>
      <c r="B179" s="59">
        <v>19</v>
      </c>
      <c r="C179" s="129" t="s">
        <v>14</v>
      </c>
      <c r="D179" s="130" t="s">
        <v>14</v>
      </c>
      <c r="E179" s="131" t="s">
        <v>14</v>
      </c>
      <c r="F179" s="129" t="s">
        <v>14</v>
      </c>
      <c r="G179" s="130" t="s">
        <v>14</v>
      </c>
      <c r="H179" s="131" t="s">
        <v>14</v>
      </c>
      <c r="I179" s="129" t="s">
        <v>14</v>
      </c>
      <c r="J179" s="131" t="s">
        <v>14</v>
      </c>
      <c r="K179" s="129" t="s">
        <v>14</v>
      </c>
      <c r="L179" s="131" t="s">
        <v>14</v>
      </c>
      <c r="M179" s="129" t="s">
        <v>14</v>
      </c>
      <c r="N179" s="132" t="s">
        <v>14</v>
      </c>
      <c r="O179" s="38">
        <v>2</v>
      </c>
      <c r="P179" s="26">
        <v>680</v>
      </c>
      <c r="Q179" s="27">
        <v>340</v>
      </c>
      <c r="R179" s="68"/>
      <c r="S179" s="68"/>
    </row>
    <row r="180" spans="1:19" s="17" customFormat="1" ht="16.05" customHeight="1" x14ac:dyDescent="0.2">
      <c r="A180" s="105"/>
      <c r="B180" s="58">
        <v>20</v>
      </c>
      <c r="C180" s="106" t="s">
        <v>14</v>
      </c>
      <c r="D180" s="107" t="s">
        <v>14</v>
      </c>
      <c r="E180" s="108" t="s">
        <v>14</v>
      </c>
      <c r="F180" s="106" t="s">
        <v>14</v>
      </c>
      <c r="G180" s="107" t="s">
        <v>14</v>
      </c>
      <c r="H180" s="108" t="s">
        <v>14</v>
      </c>
      <c r="I180" s="106" t="s">
        <v>14</v>
      </c>
      <c r="J180" s="108" t="s">
        <v>14</v>
      </c>
      <c r="K180" s="106" t="s">
        <v>14</v>
      </c>
      <c r="L180" s="108" t="s">
        <v>14</v>
      </c>
      <c r="M180" s="106" t="s">
        <v>14</v>
      </c>
      <c r="N180" s="109" t="s">
        <v>14</v>
      </c>
      <c r="O180" s="36">
        <v>1.7</v>
      </c>
      <c r="P180" s="24">
        <v>680</v>
      </c>
      <c r="Q180" s="35">
        <v>400</v>
      </c>
      <c r="R180" s="68" t="s">
        <v>108</v>
      </c>
      <c r="S180" s="68" t="s">
        <v>106</v>
      </c>
    </row>
    <row r="181" spans="1:19" s="17" customFormat="1" ht="16.05" customHeight="1" x14ac:dyDescent="0.2">
      <c r="A181" s="105"/>
      <c r="B181" s="58">
        <v>21</v>
      </c>
      <c r="C181" s="106" t="s">
        <v>14</v>
      </c>
      <c r="D181" s="107" t="s">
        <v>14</v>
      </c>
      <c r="E181" s="108" t="s">
        <v>14</v>
      </c>
      <c r="F181" s="106" t="s">
        <v>14</v>
      </c>
      <c r="G181" s="107" t="s">
        <v>14</v>
      </c>
      <c r="H181" s="108" t="s">
        <v>14</v>
      </c>
      <c r="I181" s="106" t="s">
        <v>14</v>
      </c>
      <c r="J181" s="108" t="s">
        <v>14</v>
      </c>
      <c r="K181" s="106" t="s">
        <v>14</v>
      </c>
      <c r="L181" s="108" t="s">
        <v>14</v>
      </c>
      <c r="M181" s="106" t="s">
        <v>14</v>
      </c>
      <c r="N181" s="109" t="s">
        <v>14</v>
      </c>
      <c r="O181" s="36">
        <v>1.7</v>
      </c>
      <c r="P181" s="24">
        <v>680</v>
      </c>
      <c r="Q181" s="35">
        <v>400</v>
      </c>
      <c r="R181" s="68"/>
      <c r="S181" s="68"/>
    </row>
    <row r="182" spans="1:19" ht="16.05" customHeight="1" x14ac:dyDescent="0.2">
      <c r="A182" s="110"/>
      <c r="B182" s="61">
        <v>22</v>
      </c>
      <c r="C182" s="111" t="s">
        <v>14</v>
      </c>
      <c r="D182" s="112" t="s">
        <v>14</v>
      </c>
      <c r="E182" s="113" t="s">
        <v>14</v>
      </c>
      <c r="F182" s="111" t="s">
        <v>14</v>
      </c>
      <c r="G182" s="112" t="s">
        <v>14</v>
      </c>
      <c r="H182" s="113" t="s">
        <v>14</v>
      </c>
      <c r="I182" s="111" t="s">
        <v>14</v>
      </c>
      <c r="J182" s="113" t="s">
        <v>14</v>
      </c>
      <c r="K182" s="111" t="s">
        <v>14</v>
      </c>
      <c r="L182" s="113" t="s">
        <v>14</v>
      </c>
      <c r="M182" s="111" t="s">
        <v>14</v>
      </c>
      <c r="N182" s="114" t="s">
        <v>14</v>
      </c>
      <c r="O182" s="66">
        <v>1.7</v>
      </c>
      <c r="P182" s="64">
        <v>680</v>
      </c>
      <c r="Q182" s="65">
        <v>400</v>
      </c>
      <c r="R182" s="68"/>
      <c r="S182" s="68"/>
    </row>
    <row r="183" spans="1:19" ht="16.05" customHeight="1" x14ac:dyDescent="0.2">
      <c r="A183" s="104" t="s">
        <v>57</v>
      </c>
      <c r="B183" s="21" t="s">
        <v>13</v>
      </c>
      <c r="C183" s="22">
        <v>281</v>
      </c>
      <c r="D183" s="23">
        <v>59.6</v>
      </c>
      <c r="E183" s="24">
        <v>27928</v>
      </c>
      <c r="F183" s="22">
        <v>303</v>
      </c>
      <c r="G183" s="23">
        <v>60</v>
      </c>
      <c r="H183" s="24">
        <v>29774</v>
      </c>
      <c r="I183" s="22">
        <f t="shared" ref="I183:I247" si="48">F183-C183</f>
        <v>22</v>
      </c>
      <c r="J183" s="24">
        <f t="shared" ref="J183:J247" si="49">H183-E183</f>
        <v>1846</v>
      </c>
      <c r="K183" s="25">
        <f t="shared" ref="K183:K202" si="50">F183/C183*100</f>
        <v>107.82918149466192</v>
      </c>
      <c r="L183" s="26">
        <f t="shared" ref="L183:L202" si="51">H183/E183*100</f>
        <v>106.60985391005443</v>
      </c>
      <c r="M183" s="25">
        <f>E183/MAX(E$183:E$217)*100</f>
        <v>65.112375268115258</v>
      </c>
      <c r="N183" s="27">
        <f>H183/MAX(H$183:H$217)*100</f>
        <v>63.37725366653185</v>
      </c>
      <c r="O183" s="38">
        <v>1.6</v>
      </c>
      <c r="P183" s="26">
        <v>290</v>
      </c>
      <c r="Q183" s="27">
        <f t="shared" ref="Q183:Q194" si="52">P183/O183</f>
        <v>181.25</v>
      </c>
      <c r="R183" s="68" t="s">
        <v>64</v>
      </c>
      <c r="S183" s="68"/>
    </row>
    <row r="184" spans="1:19" ht="16.05" customHeight="1" x14ac:dyDescent="0.2">
      <c r="A184" s="104"/>
      <c r="B184" s="29" t="s">
        <v>15</v>
      </c>
      <c r="C184" s="30">
        <v>271</v>
      </c>
      <c r="D184" s="31">
        <v>59.5</v>
      </c>
      <c r="E184" s="32">
        <v>30168</v>
      </c>
      <c r="F184" s="30">
        <v>306</v>
      </c>
      <c r="G184" s="31">
        <v>58</v>
      </c>
      <c r="H184" s="32">
        <v>33204</v>
      </c>
      <c r="I184" s="30">
        <f t="shared" si="48"/>
        <v>35</v>
      </c>
      <c r="J184" s="32">
        <f t="shared" si="49"/>
        <v>3036</v>
      </c>
      <c r="K184" s="30">
        <f t="shared" si="50"/>
        <v>112.91512915129151</v>
      </c>
      <c r="L184" s="32">
        <f t="shared" si="51"/>
        <v>110.06364359586316</v>
      </c>
      <c r="M184" s="30">
        <f t="shared" ref="M184:M217" si="53">E184/MAX(E$183:E$217)*100</f>
        <v>70.33479436724798</v>
      </c>
      <c r="N184" s="33">
        <f>H184/MAX(H$183:H$217)*100</f>
        <v>70.678388216011413</v>
      </c>
      <c r="O184" s="34">
        <v>1.6</v>
      </c>
      <c r="P184" s="32">
        <v>340</v>
      </c>
      <c r="Q184" s="33">
        <f t="shared" si="52"/>
        <v>212.5</v>
      </c>
      <c r="R184" s="68"/>
      <c r="S184" s="68"/>
    </row>
    <row r="185" spans="1:19" ht="16.05" customHeight="1" x14ac:dyDescent="0.2">
      <c r="A185" s="104" t="s">
        <v>28</v>
      </c>
      <c r="B185" s="21" t="s">
        <v>16</v>
      </c>
      <c r="C185" s="22">
        <v>253</v>
      </c>
      <c r="D185" s="23">
        <v>53.2</v>
      </c>
      <c r="E185" s="24">
        <v>25444</v>
      </c>
      <c r="F185" s="22">
        <v>277</v>
      </c>
      <c r="G185" s="23" t="s">
        <v>14</v>
      </c>
      <c r="H185" s="24">
        <v>27473</v>
      </c>
      <c r="I185" s="22">
        <f t="shared" si="48"/>
        <v>24</v>
      </c>
      <c r="J185" s="24">
        <f t="shared" si="49"/>
        <v>2029</v>
      </c>
      <c r="K185" s="22">
        <f t="shared" si="50"/>
        <v>109.48616600790513</v>
      </c>
      <c r="L185" s="24">
        <f t="shared" si="51"/>
        <v>107.97437509825498</v>
      </c>
      <c r="M185" s="22">
        <f t="shared" si="53"/>
        <v>59.321085517112749</v>
      </c>
      <c r="N185" s="35">
        <f t="shared" ref="N185:N217" si="54">H185/MAX(H$183:H$217)*100</f>
        <v>58.479320547478665</v>
      </c>
      <c r="O185" s="36">
        <v>1.6</v>
      </c>
      <c r="P185" s="24">
        <v>340</v>
      </c>
      <c r="Q185" s="35">
        <f t="shared" si="52"/>
        <v>212.5</v>
      </c>
      <c r="R185" s="68"/>
      <c r="S185" s="68"/>
    </row>
    <row r="186" spans="1:19" ht="16.05" customHeight="1" x14ac:dyDescent="0.2">
      <c r="A186" s="104"/>
      <c r="B186" s="21" t="s">
        <v>17</v>
      </c>
      <c r="C186" s="22">
        <v>259</v>
      </c>
      <c r="D186" s="23">
        <v>52.5</v>
      </c>
      <c r="E186" s="24">
        <v>29514</v>
      </c>
      <c r="F186" s="22">
        <v>296</v>
      </c>
      <c r="G186" s="23">
        <v>51.4</v>
      </c>
      <c r="H186" s="24">
        <v>32791</v>
      </c>
      <c r="I186" s="22">
        <f t="shared" si="48"/>
        <v>37</v>
      </c>
      <c r="J186" s="24">
        <f t="shared" si="49"/>
        <v>3277</v>
      </c>
      <c r="K186" s="22">
        <f t="shared" si="50"/>
        <v>114.28571428571428</v>
      </c>
      <c r="L186" s="24">
        <f t="shared" si="51"/>
        <v>111.10320525852137</v>
      </c>
      <c r="M186" s="22">
        <f t="shared" si="53"/>
        <v>68.810034505269044</v>
      </c>
      <c r="N186" s="35">
        <f t="shared" si="54"/>
        <v>69.799272015155708</v>
      </c>
      <c r="O186" s="36">
        <v>1.6</v>
      </c>
      <c r="P186" s="24">
        <v>390</v>
      </c>
      <c r="Q186" s="35">
        <f t="shared" si="52"/>
        <v>243.75</v>
      </c>
      <c r="R186" s="68"/>
      <c r="S186" s="68"/>
    </row>
    <row r="187" spans="1:19" ht="16.05" customHeight="1" x14ac:dyDescent="0.2">
      <c r="A187" s="105"/>
      <c r="B187" s="21" t="s">
        <v>18</v>
      </c>
      <c r="C187" s="22">
        <v>236</v>
      </c>
      <c r="D187" s="23">
        <v>53</v>
      </c>
      <c r="E187" s="24">
        <v>26480</v>
      </c>
      <c r="F187" s="22">
        <v>273</v>
      </c>
      <c r="G187" s="23">
        <v>50.6</v>
      </c>
      <c r="H187" s="24">
        <v>29996</v>
      </c>
      <c r="I187" s="22">
        <f t="shared" si="48"/>
        <v>37</v>
      </c>
      <c r="J187" s="24">
        <f t="shared" si="49"/>
        <v>3516</v>
      </c>
      <c r="K187" s="22">
        <f t="shared" si="50"/>
        <v>115.67796610169492</v>
      </c>
      <c r="L187" s="24">
        <f t="shared" si="51"/>
        <v>113.27794561933536</v>
      </c>
      <c r="M187" s="22">
        <f t="shared" si="53"/>
        <v>61.736454350461621</v>
      </c>
      <c r="N187" s="35">
        <f t="shared" si="54"/>
        <v>63.849805232124993</v>
      </c>
      <c r="O187" s="36">
        <v>1.6</v>
      </c>
      <c r="P187" s="24">
        <v>390</v>
      </c>
      <c r="Q187" s="35">
        <f t="shared" si="52"/>
        <v>243.75</v>
      </c>
      <c r="R187" s="68"/>
      <c r="S187" s="68"/>
    </row>
    <row r="188" spans="1:19" ht="16.05" customHeight="1" x14ac:dyDescent="0.2">
      <c r="A188" s="105"/>
      <c r="B188" s="21" t="s">
        <v>19</v>
      </c>
      <c r="C188" s="22">
        <v>230</v>
      </c>
      <c r="D188" s="23">
        <v>48.2</v>
      </c>
      <c r="E188" s="24">
        <v>28656</v>
      </c>
      <c r="F188" s="22">
        <v>277</v>
      </c>
      <c r="G188" s="23">
        <v>49.2</v>
      </c>
      <c r="H188" s="24">
        <v>32008</v>
      </c>
      <c r="I188" s="22">
        <f t="shared" si="48"/>
        <v>47</v>
      </c>
      <c r="J188" s="24">
        <f t="shared" si="49"/>
        <v>3352</v>
      </c>
      <c r="K188" s="25">
        <f t="shared" si="50"/>
        <v>120.43478260869564</v>
      </c>
      <c r="L188" s="26">
        <f t="shared" si="51"/>
        <v>111.69737576772754</v>
      </c>
      <c r="M188" s="25">
        <f t="shared" si="53"/>
        <v>66.809661475333399</v>
      </c>
      <c r="N188" s="27">
        <f t="shared" si="54"/>
        <v>68.132569871644776</v>
      </c>
      <c r="O188" s="38">
        <v>1.6</v>
      </c>
      <c r="P188" s="26">
        <v>430</v>
      </c>
      <c r="Q188" s="27">
        <f t="shared" si="52"/>
        <v>268.75</v>
      </c>
      <c r="R188" s="68"/>
      <c r="S188" s="68"/>
    </row>
    <row r="189" spans="1:19" ht="16.05" customHeight="1" x14ac:dyDescent="0.2">
      <c r="A189" s="105"/>
      <c r="B189" s="29" t="s">
        <v>20</v>
      </c>
      <c r="C189" s="30">
        <v>234</v>
      </c>
      <c r="D189" s="31">
        <v>51.1</v>
      </c>
      <c r="E189" s="32">
        <v>28873</v>
      </c>
      <c r="F189" s="30">
        <v>266</v>
      </c>
      <c r="G189" s="31">
        <v>50.5</v>
      </c>
      <c r="H189" s="32">
        <v>32364</v>
      </c>
      <c r="I189" s="30">
        <f t="shared" si="48"/>
        <v>32</v>
      </c>
      <c r="J189" s="32">
        <f t="shared" si="49"/>
        <v>3491</v>
      </c>
      <c r="K189" s="30">
        <f t="shared" si="50"/>
        <v>113.67521367521367</v>
      </c>
      <c r="L189" s="32">
        <f t="shared" si="51"/>
        <v>112.09088075364528</v>
      </c>
      <c r="M189" s="30">
        <f t="shared" si="53"/>
        <v>67.315583325561875</v>
      </c>
      <c r="N189" s="33">
        <f t="shared" si="54"/>
        <v>68.890355265118458</v>
      </c>
      <c r="O189" s="34">
        <v>1.6</v>
      </c>
      <c r="P189" s="32">
        <v>430</v>
      </c>
      <c r="Q189" s="33">
        <f t="shared" si="52"/>
        <v>268.75</v>
      </c>
      <c r="R189" s="68"/>
      <c r="S189" s="68"/>
    </row>
    <row r="190" spans="1:19" ht="16.05" customHeight="1" x14ac:dyDescent="0.2">
      <c r="A190" s="105"/>
      <c r="B190" s="21" t="s">
        <v>21</v>
      </c>
      <c r="C190" s="22">
        <v>242</v>
      </c>
      <c r="D190" s="23">
        <v>49.7</v>
      </c>
      <c r="E190" s="24">
        <v>29461</v>
      </c>
      <c r="F190" s="22">
        <v>274</v>
      </c>
      <c r="G190" s="23">
        <v>49.1</v>
      </c>
      <c r="H190" s="24">
        <v>32846</v>
      </c>
      <c r="I190" s="22">
        <f t="shared" si="48"/>
        <v>32</v>
      </c>
      <c r="J190" s="24">
        <f t="shared" si="49"/>
        <v>3385</v>
      </c>
      <c r="K190" s="22">
        <f t="shared" si="50"/>
        <v>113.22314049586777</v>
      </c>
      <c r="L190" s="24">
        <f t="shared" si="51"/>
        <v>111.48976613149588</v>
      </c>
      <c r="M190" s="22">
        <f t="shared" si="53"/>
        <v>68.686468339084215</v>
      </c>
      <c r="N190" s="35">
        <f t="shared" si="54"/>
        <v>69.916345601226084</v>
      </c>
      <c r="O190" s="36">
        <v>1.6</v>
      </c>
      <c r="P190" s="24">
        <v>430</v>
      </c>
      <c r="Q190" s="35">
        <f t="shared" si="52"/>
        <v>268.75</v>
      </c>
      <c r="R190" s="68"/>
      <c r="S190" s="68"/>
    </row>
    <row r="191" spans="1:19" ht="16.05" customHeight="1" x14ac:dyDescent="0.2">
      <c r="A191" s="105"/>
      <c r="B191" s="21" t="s">
        <v>22</v>
      </c>
      <c r="C191" s="22">
        <v>242</v>
      </c>
      <c r="D191" s="23">
        <v>49.1</v>
      </c>
      <c r="E191" s="24">
        <v>29294</v>
      </c>
      <c r="F191" s="22">
        <v>285</v>
      </c>
      <c r="G191" s="23">
        <v>47.9</v>
      </c>
      <c r="H191" s="24">
        <v>34912</v>
      </c>
      <c r="I191" s="22">
        <f t="shared" si="48"/>
        <v>43</v>
      </c>
      <c r="J191" s="24">
        <f t="shared" si="49"/>
        <v>5618</v>
      </c>
      <c r="K191" s="22">
        <f t="shared" si="50"/>
        <v>117.76859504132231</v>
      </c>
      <c r="L191" s="24">
        <f t="shared" si="51"/>
        <v>119.17798866662115</v>
      </c>
      <c r="M191" s="22">
        <f t="shared" si="53"/>
        <v>68.297118343747087</v>
      </c>
      <c r="N191" s="35">
        <f t="shared" si="54"/>
        <v>74.314055216160412</v>
      </c>
      <c r="O191" s="36">
        <v>1.6</v>
      </c>
      <c r="P191" s="24">
        <v>430</v>
      </c>
      <c r="Q191" s="35">
        <f t="shared" si="52"/>
        <v>268.75</v>
      </c>
      <c r="R191" s="68"/>
      <c r="S191" s="68"/>
    </row>
    <row r="192" spans="1:19" ht="16.05" customHeight="1" x14ac:dyDescent="0.2">
      <c r="A192" s="105"/>
      <c r="B192" s="21" t="s">
        <v>23</v>
      </c>
      <c r="C192" s="22">
        <v>263</v>
      </c>
      <c r="D192" s="23">
        <v>51.7</v>
      </c>
      <c r="E192" s="24">
        <v>32624</v>
      </c>
      <c r="F192" s="22">
        <v>288</v>
      </c>
      <c r="G192" s="23">
        <v>49.3</v>
      </c>
      <c r="H192" s="24">
        <v>34749</v>
      </c>
      <c r="I192" s="22">
        <f t="shared" si="48"/>
        <v>25</v>
      </c>
      <c r="J192" s="24">
        <f t="shared" si="49"/>
        <v>2125</v>
      </c>
      <c r="K192" s="22">
        <f t="shared" si="50"/>
        <v>109.50570342205323</v>
      </c>
      <c r="L192" s="24">
        <f t="shared" si="51"/>
        <v>106.51360961255519</v>
      </c>
      <c r="M192" s="22">
        <f t="shared" si="53"/>
        <v>76.060803879511326</v>
      </c>
      <c r="N192" s="35">
        <f t="shared" si="54"/>
        <v>73.967091679260946</v>
      </c>
      <c r="O192" s="36">
        <v>1.6</v>
      </c>
      <c r="P192" s="24">
        <v>440</v>
      </c>
      <c r="Q192" s="35">
        <f t="shared" si="52"/>
        <v>275</v>
      </c>
      <c r="R192" s="68"/>
      <c r="S192" s="68"/>
    </row>
    <row r="193" spans="1:19" ht="16.05" customHeight="1" x14ac:dyDescent="0.2">
      <c r="A193" s="105"/>
      <c r="B193" s="39" t="s">
        <v>24</v>
      </c>
      <c r="C193" s="25">
        <v>263</v>
      </c>
      <c r="D193" s="40">
        <v>48.2</v>
      </c>
      <c r="E193" s="26">
        <v>30459</v>
      </c>
      <c r="F193" s="25">
        <v>297</v>
      </c>
      <c r="G193" s="40">
        <v>50.5</v>
      </c>
      <c r="H193" s="26">
        <v>35944</v>
      </c>
      <c r="I193" s="25">
        <f t="shared" si="48"/>
        <v>34</v>
      </c>
      <c r="J193" s="26">
        <f t="shared" si="49"/>
        <v>5485</v>
      </c>
      <c r="K193" s="25">
        <f t="shared" si="50"/>
        <v>112.92775665399239</v>
      </c>
      <c r="L193" s="26">
        <f t="shared" si="51"/>
        <v>118.00781378246168</v>
      </c>
      <c r="M193" s="25">
        <f t="shared" si="53"/>
        <v>71.013242562715661</v>
      </c>
      <c r="N193" s="27">
        <f t="shared" si="54"/>
        <v>76.510781412971753</v>
      </c>
      <c r="O193" s="38">
        <v>1.6</v>
      </c>
      <c r="P193" s="26">
        <v>440</v>
      </c>
      <c r="Q193" s="27">
        <f t="shared" si="52"/>
        <v>275</v>
      </c>
      <c r="R193" s="68" t="s">
        <v>46</v>
      </c>
      <c r="S193" s="68"/>
    </row>
    <row r="194" spans="1:19" ht="16.05" customHeight="1" x14ac:dyDescent="0.2">
      <c r="A194" s="83"/>
      <c r="B194" s="29" t="s">
        <v>25</v>
      </c>
      <c r="C194" s="30">
        <v>266</v>
      </c>
      <c r="D194" s="31">
        <v>52.6</v>
      </c>
      <c r="E194" s="32">
        <v>34831</v>
      </c>
      <c r="F194" s="30">
        <v>293</v>
      </c>
      <c r="G194" s="31">
        <v>52.7</v>
      </c>
      <c r="H194" s="32">
        <v>38270</v>
      </c>
      <c r="I194" s="30">
        <f t="shared" si="48"/>
        <v>27</v>
      </c>
      <c r="J194" s="32">
        <f t="shared" si="49"/>
        <v>3439</v>
      </c>
      <c r="K194" s="30">
        <f t="shared" si="50"/>
        <v>110.15037593984962</v>
      </c>
      <c r="L194" s="32">
        <f t="shared" si="51"/>
        <v>109.87338864804342</v>
      </c>
      <c r="M194" s="30">
        <f t="shared" si="53"/>
        <v>81.206285554415743</v>
      </c>
      <c r="N194" s="33">
        <f t="shared" si="54"/>
        <v>81.46192979842057</v>
      </c>
      <c r="O194" s="34">
        <v>1.6</v>
      </c>
      <c r="P194" s="32">
        <v>440</v>
      </c>
      <c r="Q194" s="33">
        <f t="shared" si="52"/>
        <v>275</v>
      </c>
      <c r="R194" s="68" t="s">
        <v>47</v>
      </c>
      <c r="S194" s="68"/>
    </row>
    <row r="195" spans="1:19" ht="16.05" customHeight="1" x14ac:dyDescent="0.2">
      <c r="A195" s="105"/>
      <c r="B195" s="21" t="s">
        <v>26</v>
      </c>
      <c r="C195" s="22">
        <v>280</v>
      </c>
      <c r="D195" s="23">
        <v>55.2</v>
      </c>
      <c r="E195" s="24">
        <v>41110</v>
      </c>
      <c r="F195" s="22">
        <v>312</v>
      </c>
      <c r="G195" s="23">
        <v>53.9</v>
      </c>
      <c r="H195" s="24">
        <v>45137</v>
      </c>
      <c r="I195" s="22">
        <f t="shared" si="48"/>
        <v>32</v>
      </c>
      <c r="J195" s="24">
        <f t="shared" si="49"/>
        <v>4027</v>
      </c>
      <c r="K195" s="22">
        <f t="shared" si="50"/>
        <v>111.42857142857143</v>
      </c>
      <c r="L195" s="24">
        <f t="shared" si="51"/>
        <v>109.79567015324739</v>
      </c>
      <c r="M195" s="22">
        <f t="shared" si="53"/>
        <v>95.845379091672115</v>
      </c>
      <c r="N195" s="35">
        <f t="shared" si="54"/>
        <v>96.079099171970455</v>
      </c>
      <c r="O195" s="36">
        <v>1.6</v>
      </c>
      <c r="P195" s="24">
        <v>470</v>
      </c>
      <c r="Q195" s="35">
        <f t="shared" ref="Q195:Q209" si="55">P195/O195</f>
        <v>293.75</v>
      </c>
      <c r="R195" s="68"/>
      <c r="S195" s="68"/>
    </row>
    <row r="196" spans="1:19" ht="16.05" customHeight="1" x14ac:dyDescent="0.2">
      <c r="A196" s="83"/>
      <c r="B196" s="21" t="s">
        <v>27</v>
      </c>
      <c r="C196" s="22">
        <v>272</v>
      </c>
      <c r="D196" s="23">
        <v>55.3</v>
      </c>
      <c r="E196" s="24">
        <v>42892</v>
      </c>
      <c r="F196" s="22">
        <v>307</v>
      </c>
      <c r="G196" s="23">
        <v>54.5</v>
      </c>
      <c r="H196" s="24">
        <v>46979</v>
      </c>
      <c r="I196" s="22">
        <f t="shared" si="48"/>
        <v>35</v>
      </c>
      <c r="J196" s="24">
        <f t="shared" si="49"/>
        <v>4087</v>
      </c>
      <c r="K196" s="22">
        <f t="shared" si="50"/>
        <v>112.86764705882352</v>
      </c>
      <c r="L196" s="24">
        <f t="shared" si="51"/>
        <v>109.52858341881937</v>
      </c>
      <c r="M196" s="22">
        <f t="shared" si="53"/>
        <v>100</v>
      </c>
      <c r="N196" s="35">
        <f t="shared" si="54"/>
        <v>100</v>
      </c>
      <c r="O196" s="36">
        <v>1.6</v>
      </c>
      <c r="P196" s="24">
        <v>470</v>
      </c>
      <c r="Q196" s="35">
        <f t="shared" si="55"/>
        <v>293.75</v>
      </c>
      <c r="R196" s="68"/>
      <c r="S196" s="68"/>
    </row>
    <row r="197" spans="1:19" ht="16.05" customHeight="1" x14ac:dyDescent="0.2">
      <c r="A197" s="105"/>
      <c r="B197" s="21">
        <v>93</v>
      </c>
      <c r="C197" s="22">
        <v>235</v>
      </c>
      <c r="D197" s="23">
        <v>48.5</v>
      </c>
      <c r="E197" s="24">
        <v>35282</v>
      </c>
      <c r="F197" s="22">
        <v>284</v>
      </c>
      <c r="G197" s="23">
        <v>48.3</v>
      </c>
      <c r="H197" s="24">
        <v>41341</v>
      </c>
      <c r="I197" s="22">
        <f t="shared" si="48"/>
        <v>49</v>
      </c>
      <c r="J197" s="24">
        <f t="shared" si="49"/>
        <v>6059</v>
      </c>
      <c r="K197" s="22">
        <f t="shared" si="50"/>
        <v>120.85106382978724</v>
      </c>
      <c r="L197" s="24">
        <f t="shared" si="51"/>
        <v>117.17306275154469</v>
      </c>
      <c r="M197" s="22">
        <f t="shared" si="53"/>
        <v>82.257763685535764</v>
      </c>
      <c r="N197" s="35">
        <f t="shared" si="54"/>
        <v>87.998893122458981</v>
      </c>
      <c r="O197" s="36">
        <v>1.6</v>
      </c>
      <c r="P197" s="24">
        <v>540</v>
      </c>
      <c r="Q197" s="35">
        <f t="shared" si="55"/>
        <v>337.5</v>
      </c>
      <c r="R197" s="68"/>
      <c r="S197" s="68"/>
    </row>
    <row r="198" spans="1:19" ht="16.05" customHeight="1" x14ac:dyDescent="0.2">
      <c r="A198" s="105"/>
      <c r="B198" s="39">
        <v>94</v>
      </c>
      <c r="C198" s="25">
        <v>218</v>
      </c>
      <c r="D198" s="40">
        <v>48.2</v>
      </c>
      <c r="E198" s="26">
        <v>34475</v>
      </c>
      <c r="F198" s="25">
        <v>270</v>
      </c>
      <c r="G198" s="40">
        <v>48</v>
      </c>
      <c r="H198" s="26">
        <v>39971</v>
      </c>
      <c r="I198" s="25">
        <f t="shared" si="48"/>
        <v>52</v>
      </c>
      <c r="J198" s="26">
        <f t="shared" si="49"/>
        <v>5496</v>
      </c>
      <c r="K198" s="25">
        <f t="shared" si="50"/>
        <v>123.8532110091743</v>
      </c>
      <c r="L198" s="26">
        <f t="shared" si="51"/>
        <v>115.94198694706309</v>
      </c>
      <c r="M198" s="25">
        <f t="shared" si="53"/>
        <v>80.376293947589289</v>
      </c>
      <c r="N198" s="27">
        <f t="shared" si="54"/>
        <v>85.082696523978797</v>
      </c>
      <c r="O198" s="38">
        <v>1.6</v>
      </c>
      <c r="P198" s="26">
        <v>540</v>
      </c>
      <c r="Q198" s="27">
        <f t="shared" si="55"/>
        <v>337.5</v>
      </c>
      <c r="R198" s="68"/>
      <c r="S198" s="68"/>
    </row>
    <row r="199" spans="1:19" ht="16.05" customHeight="1" x14ac:dyDescent="0.2">
      <c r="A199" s="105"/>
      <c r="B199" s="21">
        <v>95</v>
      </c>
      <c r="C199" s="22">
        <v>222</v>
      </c>
      <c r="D199" s="23">
        <v>49.5</v>
      </c>
      <c r="E199" s="24">
        <v>31926</v>
      </c>
      <c r="F199" s="22">
        <v>273</v>
      </c>
      <c r="G199" s="23">
        <v>48.8</v>
      </c>
      <c r="H199" s="24">
        <v>39573</v>
      </c>
      <c r="I199" s="22">
        <f t="shared" si="48"/>
        <v>51</v>
      </c>
      <c r="J199" s="24">
        <f t="shared" si="49"/>
        <v>7647</v>
      </c>
      <c r="K199" s="30">
        <f t="shared" si="50"/>
        <v>122.97297297297298</v>
      </c>
      <c r="L199" s="32">
        <f t="shared" si="51"/>
        <v>123.95226461191507</v>
      </c>
      <c r="M199" s="30">
        <f t="shared" si="53"/>
        <v>74.433460785228007</v>
      </c>
      <c r="N199" s="33">
        <f t="shared" si="54"/>
        <v>84.235509482960467</v>
      </c>
      <c r="O199" s="34">
        <v>1.6</v>
      </c>
      <c r="P199" s="32">
        <v>540</v>
      </c>
      <c r="Q199" s="33">
        <f t="shared" si="55"/>
        <v>337.5</v>
      </c>
      <c r="R199" s="68"/>
      <c r="S199" s="68"/>
    </row>
    <row r="200" spans="1:19" ht="16.05" customHeight="1" x14ac:dyDescent="0.2">
      <c r="A200" s="105"/>
      <c r="B200" s="21">
        <v>96</v>
      </c>
      <c r="C200" s="22">
        <v>236</v>
      </c>
      <c r="D200" s="23">
        <v>46.1</v>
      </c>
      <c r="E200" s="24">
        <v>33145</v>
      </c>
      <c r="F200" s="22">
        <v>269</v>
      </c>
      <c r="G200" s="23">
        <v>48.5</v>
      </c>
      <c r="H200" s="24">
        <v>41739</v>
      </c>
      <c r="I200" s="22">
        <f t="shared" si="48"/>
        <v>33</v>
      </c>
      <c r="J200" s="24">
        <f t="shared" si="49"/>
        <v>8594</v>
      </c>
      <c r="K200" s="22">
        <f t="shared" si="50"/>
        <v>113.98305084745763</v>
      </c>
      <c r="L200" s="24">
        <f t="shared" si="51"/>
        <v>125.92849600241365</v>
      </c>
      <c r="M200" s="22">
        <f t="shared" si="53"/>
        <v>77.275482607479248</v>
      </c>
      <c r="N200" s="35">
        <f t="shared" si="54"/>
        <v>88.846080163477296</v>
      </c>
      <c r="O200" s="36">
        <v>1.6</v>
      </c>
      <c r="P200" s="24">
        <v>580</v>
      </c>
      <c r="Q200" s="35">
        <f t="shared" si="55"/>
        <v>362.5</v>
      </c>
      <c r="R200" s="68" t="s">
        <v>66</v>
      </c>
      <c r="S200" s="68"/>
    </row>
    <row r="201" spans="1:19" ht="16.05" customHeight="1" x14ac:dyDescent="0.2">
      <c r="A201" s="105"/>
      <c r="B201" s="21">
        <v>97</v>
      </c>
      <c r="C201" s="22">
        <v>211</v>
      </c>
      <c r="D201" s="23">
        <v>47.8</v>
      </c>
      <c r="E201" s="24">
        <v>30120</v>
      </c>
      <c r="F201" s="22">
        <v>264</v>
      </c>
      <c r="G201" s="23">
        <v>44.8</v>
      </c>
      <c r="H201" s="24">
        <v>38221</v>
      </c>
      <c r="I201" s="22">
        <f t="shared" si="48"/>
        <v>53</v>
      </c>
      <c r="J201" s="24">
        <f t="shared" si="49"/>
        <v>8101</v>
      </c>
      <c r="K201" s="22">
        <f t="shared" si="50"/>
        <v>125.11848341232228</v>
      </c>
      <c r="L201" s="24">
        <f t="shared" si="51"/>
        <v>126.89575033200531</v>
      </c>
      <c r="M201" s="22">
        <f t="shared" si="53"/>
        <v>70.222885386552264</v>
      </c>
      <c r="N201" s="35">
        <f t="shared" si="54"/>
        <v>81.35762787628515</v>
      </c>
      <c r="O201" s="36">
        <v>1.6</v>
      </c>
      <c r="P201" s="24">
        <v>590</v>
      </c>
      <c r="Q201" s="35">
        <f t="shared" si="55"/>
        <v>368.75</v>
      </c>
      <c r="R201" s="68" t="s">
        <v>59</v>
      </c>
      <c r="S201" s="68"/>
    </row>
    <row r="202" spans="1:19" ht="16.05" customHeight="1" x14ac:dyDescent="0.2">
      <c r="A202" s="105"/>
      <c r="B202" s="21">
        <v>98</v>
      </c>
      <c r="C202" s="22">
        <v>205</v>
      </c>
      <c r="D202" s="23">
        <v>46.3</v>
      </c>
      <c r="E202" s="24">
        <v>31320</v>
      </c>
      <c r="F202" s="22">
        <v>258</v>
      </c>
      <c r="G202" s="23">
        <v>44</v>
      </c>
      <c r="H202" s="24">
        <v>37430</v>
      </c>
      <c r="I202" s="22">
        <f t="shared" si="48"/>
        <v>53</v>
      </c>
      <c r="J202" s="24">
        <f t="shared" si="49"/>
        <v>6110</v>
      </c>
      <c r="K202" s="22">
        <f t="shared" si="50"/>
        <v>125.85365853658537</v>
      </c>
      <c r="L202" s="24">
        <f t="shared" si="51"/>
        <v>119.50830140485313</v>
      </c>
      <c r="M202" s="22">
        <f t="shared" si="53"/>
        <v>73.020609903944788</v>
      </c>
      <c r="N202" s="35">
        <f t="shared" si="54"/>
        <v>79.673896847527615</v>
      </c>
      <c r="O202" s="36">
        <v>1.6</v>
      </c>
      <c r="P202" s="24">
        <v>590</v>
      </c>
      <c r="Q202" s="35">
        <f t="shared" si="55"/>
        <v>368.75</v>
      </c>
      <c r="R202" s="68"/>
      <c r="S202" s="68"/>
    </row>
    <row r="203" spans="1:19" ht="16.05" customHeight="1" x14ac:dyDescent="0.2">
      <c r="A203" s="105"/>
      <c r="B203" s="39">
        <v>99</v>
      </c>
      <c r="C203" s="25">
        <v>185</v>
      </c>
      <c r="D203" s="40">
        <v>43</v>
      </c>
      <c r="E203" s="26">
        <v>26012</v>
      </c>
      <c r="F203" s="25">
        <v>239</v>
      </c>
      <c r="G203" s="40">
        <v>41.8</v>
      </c>
      <c r="H203" s="26">
        <v>32777</v>
      </c>
      <c r="I203" s="25">
        <f t="shared" si="48"/>
        <v>54</v>
      </c>
      <c r="J203" s="26">
        <f t="shared" si="49"/>
        <v>6765</v>
      </c>
      <c r="K203" s="25">
        <f>(F203/C203)*100</f>
        <v>129.18918918918919</v>
      </c>
      <c r="L203" s="26">
        <f>(H203/E203)*100</f>
        <v>126.00722743349225</v>
      </c>
      <c r="M203" s="25">
        <f t="shared" si="53"/>
        <v>60.645341788678543</v>
      </c>
      <c r="N203" s="27">
        <f t="shared" si="54"/>
        <v>69.769471465974149</v>
      </c>
      <c r="O203" s="38">
        <v>1.6</v>
      </c>
      <c r="P203" s="26">
        <v>590</v>
      </c>
      <c r="Q203" s="27">
        <f t="shared" si="55"/>
        <v>368.75</v>
      </c>
      <c r="R203" s="68"/>
      <c r="S203" s="68"/>
    </row>
    <row r="204" spans="1:19" ht="16.05" customHeight="1" x14ac:dyDescent="0.2">
      <c r="A204" s="105"/>
      <c r="B204" s="45" t="s">
        <v>75</v>
      </c>
      <c r="C204" s="46">
        <v>182</v>
      </c>
      <c r="D204" s="47">
        <v>45.6</v>
      </c>
      <c r="E204" s="48">
        <v>23576</v>
      </c>
      <c r="F204" s="46">
        <v>234</v>
      </c>
      <c r="G204" s="47">
        <v>40.200000000000003</v>
      </c>
      <c r="H204" s="48">
        <v>30731</v>
      </c>
      <c r="I204" s="22">
        <v>52</v>
      </c>
      <c r="J204" s="24">
        <v>7155</v>
      </c>
      <c r="K204" s="30">
        <v>128.57142857142858</v>
      </c>
      <c r="L204" s="32">
        <v>130.34865965388531</v>
      </c>
      <c r="M204" s="30">
        <f t="shared" si="53"/>
        <v>54.965961018371722</v>
      </c>
      <c r="N204" s="33">
        <f t="shared" si="54"/>
        <v>65.414334064156321</v>
      </c>
      <c r="O204" s="34">
        <v>1.6</v>
      </c>
      <c r="P204" s="32">
        <v>590</v>
      </c>
      <c r="Q204" s="33">
        <f t="shared" si="55"/>
        <v>368.75</v>
      </c>
      <c r="R204" s="68"/>
      <c r="S204" s="68"/>
    </row>
    <row r="205" spans="1:19" ht="16.05" customHeight="1" x14ac:dyDescent="0.2">
      <c r="A205" s="105"/>
      <c r="B205" s="45" t="s">
        <v>76</v>
      </c>
      <c r="C205" s="46">
        <v>181</v>
      </c>
      <c r="D205" s="47">
        <v>41</v>
      </c>
      <c r="E205" s="48">
        <v>24770</v>
      </c>
      <c r="F205" s="46">
        <v>235</v>
      </c>
      <c r="G205" s="47">
        <v>39.9</v>
      </c>
      <c r="H205" s="48">
        <v>30963</v>
      </c>
      <c r="I205" s="22">
        <f t="shared" si="48"/>
        <v>54</v>
      </c>
      <c r="J205" s="24">
        <f t="shared" si="49"/>
        <v>6193</v>
      </c>
      <c r="K205" s="22">
        <f>(F205/C205)*100</f>
        <v>129.8342541436464</v>
      </c>
      <c r="L205" s="24">
        <f>(H205/E205)*100</f>
        <v>125.00201857085185</v>
      </c>
      <c r="M205" s="22">
        <f t="shared" si="53"/>
        <v>57.749696913177281</v>
      </c>
      <c r="N205" s="35">
        <f t="shared" si="54"/>
        <v>65.908171736307708</v>
      </c>
      <c r="O205" s="36">
        <v>1.6</v>
      </c>
      <c r="P205" s="24">
        <v>590</v>
      </c>
      <c r="Q205" s="35">
        <f t="shared" si="55"/>
        <v>368.75</v>
      </c>
      <c r="R205" s="68"/>
      <c r="S205" s="68"/>
    </row>
    <row r="206" spans="1:19" ht="16.05" customHeight="1" x14ac:dyDescent="0.2">
      <c r="A206" s="105"/>
      <c r="B206" s="45" t="s">
        <v>77</v>
      </c>
      <c r="C206" s="22">
        <v>206</v>
      </c>
      <c r="D206" s="23">
        <v>37.5</v>
      </c>
      <c r="E206" s="24">
        <v>25981</v>
      </c>
      <c r="F206" s="22">
        <v>231</v>
      </c>
      <c r="G206" s="23">
        <v>37.799999999999997</v>
      </c>
      <c r="H206" s="24">
        <v>29229</v>
      </c>
      <c r="I206" s="22">
        <f>F206-C206</f>
        <v>25</v>
      </c>
      <c r="J206" s="24">
        <f>H206-E206</f>
        <v>3248</v>
      </c>
      <c r="K206" s="22">
        <f>(F206/C206)*100</f>
        <v>112.13592233009709</v>
      </c>
      <c r="L206" s="24">
        <f>(H206/E206)*100</f>
        <v>112.50144336245718</v>
      </c>
      <c r="M206" s="22">
        <f t="shared" si="53"/>
        <v>60.573067238645905</v>
      </c>
      <c r="N206" s="35">
        <f t="shared" si="54"/>
        <v>62.21716085910726</v>
      </c>
      <c r="O206" s="36">
        <v>1.6</v>
      </c>
      <c r="P206" s="24">
        <v>590</v>
      </c>
      <c r="Q206" s="35">
        <f t="shared" si="55"/>
        <v>368.75</v>
      </c>
      <c r="R206" s="68"/>
      <c r="S206" s="68"/>
    </row>
    <row r="207" spans="1:19" ht="16.05" customHeight="1" x14ac:dyDescent="0.2">
      <c r="A207" s="105"/>
      <c r="B207" s="45" t="s">
        <v>78</v>
      </c>
      <c r="C207" s="22">
        <v>180</v>
      </c>
      <c r="D207" s="23">
        <v>37.799999999999997</v>
      </c>
      <c r="E207" s="24">
        <v>22894</v>
      </c>
      <c r="F207" s="22">
        <v>228</v>
      </c>
      <c r="G207" s="23">
        <v>38.1</v>
      </c>
      <c r="H207" s="24">
        <v>29297</v>
      </c>
      <c r="I207" s="22">
        <f>F207-C207</f>
        <v>48</v>
      </c>
      <c r="J207" s="24">
        <f>H207-E207</f>
        <v>6403</v>
      </c>
      <c r="K207" s="22">
        <f>(F207/C207)*100</f>
        <v>126.66666666666666</v>
      </c>
      <c r="L207" s="24">
        <f>(H207/E207)*100</f>
        <v>127.96802655717656</v>
      </c>
      <c r="M207" s="22">
        <f t="shared" si="53"/>
        <v>53.375920917653644</v>
      </c>
      <c r="N207" s="35">
        <f t="shared" si="54"/>
        <v>62.361906383703356</v>
      </c>
      <c r="O207" s="36">
        <v>1.6</v>
      </c>
      <c r="P207" s="24">
        <v>590</v>
      </c>
      <c r="Q207" s="35">
        <f t="shared" si="55"/>
        <v>368.75</v>
      </c>
      <c r="R207" s="68"/>
      <c r="S207" s="68"/>
    </row>
    <row r="208" spans="1:19" ht="16.05" customHeight="1" x14ac:dyDescent="0.2">
      <c r="A208" s="105"/>
      <c r="B208" s="50" t="s">
        <v>84</v>
      </c>
      <c r="C208" s="51">
        <v>171</v>
      </c>
      <c r="D208" s="52">
        <v>34.5</v>
      </c>
      <c r="E208" s="53">
        <v>21216</v>
      </c>
      <c r="F208" s="54">
        <v>218</v>
      </c>
      <c r="G208" s="52">
        <v>36.6</v>
      </c>
      <c r="H208" s="55">
        <v>27115</v>
      </c>
      <c r="I208" s="25">
        <f>F208-C208</f>
        <v>47</v>
      </c>
      <c r="J208" s="27">
        <f>H208-E208</f>
        <v>5899</v>
      </c>
      <c r="K208" s="25">
        <f>(F208/C208)*100</f>
        <v>127.48538011695906</v>
      </c>
      <c r="L208" s="26">
        <f>(H208/E208)*100</f>
        <v>127.80448717948718</v>
      </c>
      <c r="M208" s="25">
        <f t="shared" si="53"/>
        <v>49.463769467499766</v>
      </c>
      <c r="N208" s="27">
        <f t="shared" si="54"/>
        <v>57.717277932693335</v>
      </c>
      <c r="O208" s="38">
        <v>1.6</v>
      </c>
      <c r="P208" s="26">
        <v>590</v>
      </c>
      <c r="Q208" s="27">
        <f t="shared" si="55"/>
        <v>368.75</v>
      </c>
      <c r="R208" s="68"/>
      <c r="S208" s="68"/>
    </row>
    <row r="209" spans="1:19" ht="16.05" customHeight="1" x14ac:dyDescent="0.2">
      <c r="A209" s="105"/>
      <c r="B209" s="45" t="s">
        <v>40</v>
      </c>
      <c r="C209" s="22">
        <v>181.6</v>
      </c>
      <c r="D209" s="23">
        <v>33.1</v>
      </c>
      <c r="E209" s="24">
        <v>21525</v>
      </c>
      <c r="F209" s="22">
        <v>223</v>
      </c>
      <c r="G209" s="23">
        <v>38</v>
      </c>
      <c r="H209" s="24">
        <v>28772</v>
      </c>
      <c r="I209" s="22">
        <f>F209-C209</f>
        <v>41.400000000000006</v>
      </c>
      <c r="J209" s="35">
        <f>H209-E209</f>
        <v>7247</v>
      </c>
      <c r="K209" s="30">
        <f>(F209/C209)*100</f>
        <v>122.79735682819384</v>
      </c>
      <c r="L209" s="32">
        <f>(H209/E209)*100</f>
        <v>133.66782810685248</v>
      </c>
      <c r="M209" s="30">
        <f t="shared" si="53"/>
        <v>50.18418353072834</v>
      </c>
      <c r="N209" s="33">
        <f t="shared" si="54"/>
        <v>61.24438578939526</v>
      </c>
      <c r="O209" s="34">
        <v>1.6</v>
      </c>
      <c r="P209" s="32">
        <v>590</v>
      </c>
      <c r="Q209" s="33">
        <f t="shared" si="55"/>
        <v>368.75</v>
      </c>
      <c r="R209" s="68"/>
      <c r="S209" s="68"/>
    </row>
    <row r="210" spans="1:19" ht="16.05" customHeight="1" x14ac:dyDescent="0.2">
      <c r="A210" s="105"/>
      <c r="B210" s="45" t="s">
        <v>82</v>
      </c>
      <c r="C210" s="22">
        <v>211</v>
      </c>
      <c r="D210" s="23">
        <v>36.4</v>
      </c>
      <c r="E210" s="24">
        <v>26160</v>
      </c>
      <c r="F210" s="22">
        <v>212</v>
      </c>
      <c r="G210" s="23">
        <v>36.6</v>
      </c>
      <c r="H210" s="24">
        <v>26384</v>
      </c>
      <c r="I210" s="22">
        <v>1</v>
      </c>
      <c r="J210" s="24">
        <v>224</v>
      </c>
      <c r="K210" s="22">
        <v>100.47393364928909</v>
      </c>
      <c r="L210" s="24">
        <v>100.85626911314985</v>
      </c>
      <c r="M210" s="22">
        <f t="shared" si="53"/>
        <v>60.990394479156947</v>
      </c>
      <c r="N210" s="35">
        <f t="shared" si="54"/>
        <v>56.161263543285301</v>
      </c>
      <c r="O210" s="36">
        <v>1.6</v>
      </c>
      <c r="P210" s="24">
        <v>590</v>
      </c>
      <c r="Q210" s="35">
        <f t="shared" ref="Q210:Q216" si="56">P210/O210</f>
        <v>368.75</v>
      </c>
      <c r="R210" s="68"/>
      <c r="S210" s="68"/>
    </row>
    <row r="211" spans="1:19" ht="16.05" customHeight="1" x14ac:dyDescent="0.2">
      <c r="A211" s="105"/>
      <c r="B211" s="45" t="s">
        <v>50</v>
      </c>
      <c r="C211" s="22">
        <v>201</v>
      </c>
      <c r="D211" s="23">
        <v>35.19</v>
      </c>
      <c r="E211" s="24">
        <v>26029</v>
      </c>
      <c r="F211" s="22">
        <v>217</v>
      </c>
      <c r="G211" s="23">
        <v>39.11</v>
      </c>
      <c r="H211" s="24">
        <v>28922</v>
      </c>
      <c r="I211" s="22">
        <f>F211-C211</f>
        <v>16</v>
      </c>
      <c r="J211" s="24">
        <f>H211-E211</f>
        <v>2893</v>
      </c>
      <c r="K211" s="22">
        <f>(F211/C211)*100</f>
        <v>107.96019900497514</v>
      </c>
      <c r="L211" s="24">
        <f>(H211/E211)*100</f>
        <v>111.11452610549773</v>
      </c>
      <c r="M211" s="22">
        <f t="shared" si="53"/>
        <v>60.6849762193416</v>
      </c>
      <c r="N211" s="35">
        <f t="shared" si="54"/>
        <v>61.563677387768998</v>
      </c>
      <c r="O211" s="36">
        <v>1.6</v>
      </c>
      <c r="P211" s="24">
        <v>590</v>
      </c>
      <c r="Q211" s="35">
        <f t="shared" si="56"/>
        <v>368.75</v>
      </c>
      <c r="R211" s="68"/>
      <c r="S211" s="68"/>
    </row>
    <row r="212" spans="1:19" ht="16.05" customHeight="1" x14ac:dyDescent="0.2">
      <c r="A212" s="105"/>
      <c r="B212" s="45" t="s">
        <v>52</v>
      </c>
      <c r="C212" s="22">
        <v>175</v>
      </c>
      <c r="D212" s="23">
        <v>38.5</v>
      </c>
      <c r="E212" s="24">
        <v>21343</v>
      </c>
      <c r="F212" s="22">
        <v>199</v>
      </c>
      <c r="G212" s="23">
        <v>37.6</v>
      </c>
      <c r="H212" s="24">
        <v>24253</v>
      </c>
      <c r="I212" s="22">
        <f>F212-C212</f>
        <v>24</v>
      </c>
      <c r="J212" s="24">
        <f>H212-E212</f>
        <v>2910</v>
      </c>
      <c r="K212" s="22">
        <f>(F212/C212)*100</f>
        <v>113.71428571428572</v>
      </c>
      <c r="L212" s="24">
        <f>(H212/E212)*100</f>
        <v>113.6344468912524</v>
      </c>
      <c r="M212" s="22">
        <f t="shared" si="53"/>
        <v>49.759861978923809</v>
      </c>
      <c r="N212" s="35">
        <f t="shared" si="54"/>
        <v>51.625194235722347</v>
      </c>
      <c r="O212" s="36">
        <v>1.6</v>
      </c>
      <c r="P212" s="24">
        <v>650</v>
      </c>
      <c r="Q212" s="35">
        <f t="shared" si="56"/>
        <v>406.25</v>
      </c>
      <c r="R212" s="68"/>
      <c r="S212" s="68"/>
    </row>
    <row r="213" spans="1:19" ht="16.05" customHeight="1" x14ac:dyDescent="0.2">
      <c r="A213" s="105"/>
      <c r="B213" s="45" t="s">
        <v>81</v>
      </c>
      <c r="C213" s="22">
        <v>209.70285714285714</v>
      </c>
      <c r="D213" s="23">
        <v>34.162037647097598</v>
      </c>
      <c r="E213" s="24">
        <v>29014.754285714287</v>
      </c>
      <c r="F213" s="22">
        <v>212.5057142857143</v>
      </c>
      <c r="G213" s="23">
        <v>35.745199514292565</v>
      </c>
      <c r="H213" s="24">
        <v>30740.3</v>
      </c>
      <c r="I213" s="22">
        <f>F213-C213</f>
        <v>2.8028571428571638</v>
      </c>
      <c r="J213" s="24">
        <f>H213-E213</f>
        <v>1725.5457142857122</v>
      </c>
      <c r="K213" s="25">
        <f>(F213/C213)*100</f>
        <v>101.33658510000545</v>
      </c>
      <c r="L213" s="26">
        <f>(H213/E213)*100</f>
        <v>105.94713192224172</v>
      </c>
      <c r="M213" s="25">
        <f t="shared" si="53"/>
        <v>67.646074526052146</v>
      </c>
      <c r="N213" s="27">
        <f t="shared" si="54"/>
        <v>65.434130143255501</v>
      </c>
      <c r="O213" s="38">
        <v>1.6</v>
      </c>
      <c r="P213" s="26">
        <v>650</v>
      </c>
      <c r="Q213" s="27">
        <f t="shared" si="56"/>
        <v>406.25</v>
      </c>
      <c r="R213" s="68"/>
      <c r="S213" s="68"/>
    </row>
    <row r="214" spans="1:19" ht="16.05" customHeight="1" x14ac:dyDescent="0.2">
      <c r="A214" s="41"/>
      <c r="B214" s="57" t="s">
        <v>58</v>
      </c>
      <c r="C214" s="30">
        <v>181</v>
      </c>
      <c r="D214" s="31">
        <v>30.2</v>
      </c>
      <c r="E214" s="32">
        <v>21737</v>
      </c>
      <c r="F214" s="30">
        <v>201</v>
      </c>
      <c r="G214" s="31">
        <v>29.8</v>
      </c>
      <c r="H214" s="32">
        <v>23762</v>
      </c>
      <c r="I214" s="30">
        <f>F214-C214</f>
        <v>20</v>
      </c>
      <c r="J214" s="32">
        <f>H214-E214</f>
        <v>2025</v>
      </c>
      <c r="K214" s="30">
        <f>(F214/C214)*100</f>
        <v>111.04972375690608</v>
      </c>
      <c r="L214" s="32">
        <f>(H214/E214)*100</f>
        <v>109.31591295947003</v>
      </c>
      <c r="M214" s="30">
        <f t="shared" si="53"/>
        <v>50.678448195467688</v>
      </c>
      <c r="N214" s="33">
        <f t="shared" si="54"/>
        <v>50.580046403712295</v>
      </c>
      <c r="O214" s="34">
        <v>1.6</v>
      </c>
      <c r="P214" s="32">
        <v>650</v>
      </c>
      <c r="Q214" s="33">
        <f t="shared" si="56"/>
        <v>406.25</v>
      </c>
      <c r="R214" s="68"/>
      <c r="S214" s="68"/>
    </row>
    <row r="215" spans="1:19" ht="16.05" customHeight="1" x14ac:dyDescent="0.2">
      <c r="A215" s="41"/>
      <c r="B215" s="45" t="s">
        <v>88</v>
      </c>
      <c r="C215" s="22">
        <v>160.4</v>
      </c>
      <c r="D215" s="23">
        <v>39</v>
      </c>
      <c r="E215" s="24">
        <v>21270</v>
      </c>
      <c r="F215" s="22">
        <v>184</v>
      </c>
      <c r="G215" s="23">
        <v>32.200000000000003</v>
      </c>
      <c r="H215" s="24">
        <v>25167</v>
      </c>
      <c r="I215" s="22">
        <f>F215-C215</f>
        <v>23.599999999999994</v>
      </c>
      <c r="J215" s="24">
        <f>H215-E215</f>
        <v>3897</v>
      </c>
      <c r="K215" s="22">
        <f>(F215/C215)*100</f>
        <v>114.71321695760599</v>
      </c>
      <c r="L215" s="24">
        <f>(H215/E215)*100</f>
        <v>118.32157968970381</v>
      </c>
      <c r="M215" s="22">
        <f t="shared" si="53"/>
        <v>49.589667070782426</v>
      </c>
      <c r="N215" s="35">
        <f t="shared" si="54"/>
        <v>53.57074437514634</v>
      </c>
      <c r="O215" s="36">
        <v>1.6</v>
      </c>
      <c r="P215" s="24">
        <v>650</v>
      </c>
      <c r="Q215" s="35">
        <f t="shared" si="56"/>
        <v>406.25</v>
      </c>
      <c r="R215" s="68" t="s">
        <v>92</v>
      </c>
      <c r="S215" s="68"/>
    </row>
    <row r="216" spans="1:19" ht="16.05" customHeight="1" x14ac:dyDescent="0.2">
      <c r="A216" s="41"/>
      <c r="B216" s="45" t="s">
        <v>89</v>
      </c>
      <c r="C216" s="22">
        <v>196.1</v>
      </c>
      <c r="D216" s="23">
        <v>33</v>
      </c>
      <c r="E216" s="24">
        <v>23640</v>
      </c>
      <c r="F216" s="22">
        <v>231.9</v>
      </c>
      <c r="G216" s="23">
        <v>33.200000000000003</v>
      </c>
      <c r="H216" s="24">
        <v>29627</v>
      </c>
      <c r="I216" s="22">
        <v>35.799999999999997</v>
      </c>
      <c r="J216" s="24">
        <v>5987</v>
      </c>
      <c r="K216" s="22">
        <v>118.25599184089751</v>
      </c>
      <c r="L216" s="24">
        <v>125.32571912013537</v>
      </c>
      <c r="M216" s="22">
        <f t="shared" si="53"/>
        <v>55.115172992632658</v>
      </c>
      <c r="N216" s="35">
        <f t="shared" si="54"/>
        <v>63.064347900125583</v>
      </c>
      <c r="O216" s="36">
        <v>1.6</v>
      </c>
      <c r="P216" s="24">
        <v>650</v>
      </c>
      <c r="Q216" s="35">
        <f t="shared" si="56"/>
        <v>406.25</v>
      </c>
      <c r="R216" s="137" t="s">
        <v>93</v>
      </c>
      <c r="S216" s="68"/>
    </row>
    <row r="217" spans="1:19" ht="16.05" customHeight="1" x14ac:dyDescent="0.2">
      <c r="A217" s="41"/>
      <c r="B217" s="45" t="s">
        <v>94</v>
      </c>
      <c r="C217" s="22">
        <v>236</v>
      </c>
      <c r="D217" s="23">
        <v>29.8</v>
      </c>
      <c r="E217" s="24">
        <v>26899</v>
      </c>
      <c r="F217" s="22">
        <v>228</v>
      </c>
      <c r="G217" s="23">
        <v>27.7</v>
      </c>
      <c r="H217" s="35">
        <v>24282</v>
      </c>
      <c r="I217" s="22">
        <f>F217-C217</f>
        <v>-8</v>
      </c>
      <c r="J217" s="24">
        <f>H217-E217</f>
        <v>-2617</v>
      </c>
      <c r="K217" s="22">
        <f>(F217/C217)*100</f>
        <v>96.610169491525426</v>
      </c>
      <c r="L217" s="24">
        <f>(H217/E217)*100</f>
        <v>90.271013792334287</v>
      </c>
      <c r="M217" s="22">
        <f t="shared" si="53"/>
        <v>62.713326494451181</v>
      </c>
      <c r="N217" s="35">
        <f t="shared" si="54"/>
        <v>51.686923944741267</v>
      </c>
      <c r="O217" s="36">
        <v>1.6</v>
      </c>
      <c r="P217" s="24">
        <v>650</v>
      </c>
      <c r="Q217" s="35">
        <f>P217/O217</f>
        <v>406.25</v>
      </c>
      <c r="R217" s="137"/>
      <c r="S217" s="68"/>
    </row>
    <row r="218" spans="1:19" s="5" customFormat="1" ht="16.05" customHeight="1" x14ac:dyDescent="0.2">
      <c r="A218" s="41"/>
      <c r="B218" s="59">
        <v>14</v>
      </c>
      <c r="C218" s="25">
        <v>174.5</v>
      </c>
      <c r="D218" s="40">
        <v>30.4</v>
      </c>
      <c r="E218" s="26">
        <v>20185</v>
      </c>
      <c r="F218" s="25">
        <v>180</v>
      </c>
      <c r="G218" s="40">
        <v>33.1</v>
      </c>
      <c r="H218" s="26">
        <v>25778</v>
      </c>
      <c r="I218" s="25">
        <f>F218-C218</f>
        <v>5.5</v>
      </c>
      <c r="J218" s="26">
        <f>H218-E218</f>
        <v>5593</v>
      </c>
      <c r="K218" s="25">
        <f>(F218/C218)*100</f>
        <v>103.15186246418338</v>
      </c>
      <c r="L218" s="26">
        <f>(H218/E218)*100</f>
        <v>127.70869457517959</v>
      </c>
      <c r="M218" s="25">
        <f>E218/MAX(E$183:E$217)*100</f>
        <v>47.060057819640029</v>
      </c>
      <c r="N218" s="27">
        <f>H218/MAX(H$183:H$217)*100</f>
        <v>54.87132548585538</v>
      </c>
      <c r="O218" s="38">
        <v>1.6</v>
      </c>
      <c r="P218" s="26">
        <v>670</v>
      </c>
      <c r="Q218" s="27">
        <f>P218/O218</f>
        <v>418.75</v>
      </c>
      <c r="R218" s="137" t="s">
        <v>95</v>
      </c>
      <c r="S218" s="68"/>
    </row>
    <row r="219" spans="1:19" s="7" customFormat="1" ht="16.05" customHeight="1" x14ac:dyDescent="0.2">
      <c r="A219" s="41"/>
      <c r="B219" s="58" t="s">
        <v>96</v>
      </c>
      <c r="C219" s="22">
        <v>194.5</v>
      </c>
      <c r="D219" s="23">
        <v>36.9</v>
      </c>
      <c r="E219" s="24">
        <v>27937.599999999999</v>
      </c>
      <c r="F219" s="22">
        <v>250</v>
      </c>
      <c r="G219" s="23">
        <v>36.799999999999997</v>
      </c>
      <c r="H219" s="24">
        <v>35900</v>
      </c>
      <c r="I219" s="22">
        <v>55.5</v>
      </c>
      <c r="J219" s="24">
        <v>7962.4000000000015</v>
      </c>
      <c r="K219" s="22">
        <v>128.53470437017995</v>
      </c>
      <c r="L219" s="24">
        <v>128.50065861061793</v>
      </c>
      <c r="M219" s="22">
        <v>65.134757064254401</v>
      </c>
      <c r="N219" s="35">
        <v>76.417122544115458</v>
      </c>
      <c r="O219" s="36">
        <v>1.6</v>
      </c>
      <c r="P219" s="24">
        <v>670</v>
      </c>
      <c r="Q219" s="35">
        <v>418.75</v>
      </c>
      <c r="R219" s="137"/>
      <c r="S219" s="68"/>
    </row>
    <row r="220" spans="1:19" s="8" customFormat="1" ht="16.05" customHeight="1" x14ac:dyDescent="0.2">
      <c r="A220" s="41"/>
      <c r="B220" s="58" t="s">
        <v>97</v>
      </c>
      <c r="C220" s="106" t="s">
        <v>14</v>
      </c>
      <c r="D220" s="107" t="s">
        <v>14</v>
      </c>
      <c r="E220" s="108" t="s">
        <v>14</v>
      </c>
      <c r="F220" s="106" t="s">
        <v>14</v>
      </c>
      <c r="G220" s="107" t="s">
        <v>14</v>
      </c>
      <c r="H220" s="108" t="s">
        <v>14</v>
      </c>
      <c r="I220" s="106" t="s">
        <v>14</v>
      </c>
      <c r="J220" s="108" t="s">
        <v>14</v>
      </c>
      <c r="K220" s="106" t="s">
        <v>14</v>
      </c>
      <c r="L220" s="108" t="s">
        <v>14</v>
      </c>
      <c r="M220" s="106" t="s">
        <v>14</v>
      </c>
      <c r="N220" s="109" t="s">
        <v>14</v>
      </c>
      <c r="O220" s="36">
        <v>1.6</v>
      </c>
      <c r="P220" s="24">
        <v>670</v>
      </c>
      <c r="Q220" s="35">
        <v>418.75</v>
      </c>
      <c r="R220" s="137"/>
      <c r="S220" s="68"/>
    </row>
    <row r="221" spans="1:19" s="9" customFormat="1" ht="16.05" customHeight="1" x14ac:dyDescent="0.2">
      <c r="A221" s="41"/>
      <c r="B221" s="58" t="s">
        <v>99</v>
      </c>
      <c r="C221" s="106" t="s">
        <v>14</v>
      </c>
      <c r="D221" s="107" t="s">
        <v>14</v>
      </c>
      <c r="E221" s="108" t="s">
        <v>14</v>
      </c>
      <c r="F221" s="106" t="s">
        <v>14</v>
      </c>
      <c r="G221" s="107" t="s">
        <v>14</v>
      </c>
      <c r="H221" s="108" t="s">
        <v>14</v>
      </c>
      <c r="I221" s="106" t="s">
        <v>14</v>
      </c>
      <c r="J221" s="108" t="s">
        <v>14</v>
      </c>
      <c r="K221" s="106" t="s">
        <v>14</v>
      </c>
      <c r="L221" s="108" t="s">
        <v>14</v>
      </c>
      <c r="M221" s="106" t="s">
        <v>14</v>
      </c>
      <c r="N221" s="109" t="s">
        <v>14</v>
      </c>
      <c r="O221" s="36">
        <v>1.6</v>
      </c>
      <c r="P221" s="24">
        <v>680</v>
      </c>
      <c r="Q221" s="35">
        <v>425</v>
      </c>
      <c r="R221" s="137"/>
      <c r="S221" s="68" t="s">
        <v>109</v>
      </c>
    </row>
    <row r="222" spans="1:19" s="10" customFormat="1" ht="16.05" customHeight="1" x14ac:dyDescent="0.2">
      <c r="A222" s="41"/>
      <c r="B222" s="58">
        <v>18</v>
      </c>
      <c r="C222" s="106" t="s">
        <v>14</v>
      </c>
      <c r="D222" s="107" t="s">
        <v>14</v>
      </c>
      <c r="E222" s="108" t="s">
        <v>14</v>
      </c>
      <c r="F222" s="106" t="s">
        <v>14</v>
      </c>
      <c r="G222" s="107" t="s">
        <v>14</v>
      </c>
      <c r="H222" s="108" t="s">
        <v>14</v>
      </c>
      <c r="I222" s="106" t="s">
        <v>14</v>
      </c>
      <c r="J222" s="108" t="s">
        <v>14</v>
      </c>
      <c r="K222" s="106" t="s">
        <v>14</v>
      </c>
      <c r="L222" s="108" t="s">
        <v>14</v>
      </c>
      <c r="M222" s="106" t="s">
        <v>14</v>
      </c>
      <c r="N222" s="109" t="s">
        <v>14</v>
      </c>
      <c r="O222" s="36">
        <v>1.6</v>
      </c>
      <c r="P222" s="24">
        <v>680</v>
      </c>
      <c r="Q222" s="35">
        <v>425</v>
      </c>
      <c r="R222" s="137"/>
      <c r="S222" s="68"/>
    </row>
    <row r="223" spans="1:19" s="12" customFormat="1" ht="16.05" customHeight="1" x14ac:dyDescent="0.2">
      <c r="A223" s="41"/>
      <c r="B223" s="59">
        <v>19</v>
      </c>
      <c r="C223" s="129" t="s">
        <v>14</v>
      </c>
      <c r="D223" s="130" t="s">
        <v>14</v>
      </c>
      <c r="E223" s="131" t="s">
        <v>14</v>
      </c>
      <c r="F223" s="129" t="s">
        <v>14</v>
      </c>
      <c r="G223" s="130" t="s">
        <v>14</v>
      </c>
      <c r="H223" s="131" t="s">
        <v>14</v>
      </c>
      <c r="I223" s="129" t="s">
        <v>14</v>
      </c>
      <c r="J223" s="131" t="s">
        <v>14</v>
      </c>
      <c r="K223" s="129" t="s">
        <v>14</v>
      </c>
      <c r="L223" s="131" t="s">
        <v>14</v>
      </c>
      <c r="M223" s="129" t="s">
        <v>14</v>
      </c>
      <c r="N223" s="132" t="s">
        <v>14</v>
      </c>
      <c r="O223" s="38">
        <v>1.6</v>
      </c>
      <c r="P223" s="26">
        <v>680</v>
      </c>
      <c r="Q223" s="27">
        <v>425</v>
      </c>
      <c r="R223" s="137"/>
      <c r="S223" s="68"/>
    </row>
    <row r="224" spans="1:19" s="17" customFormat="1" ht="16.05" customHeight="1" x14ac:dyDescent="0.2">
      <c r="A224" s="41"/>
      <c r="B224" s="58">
        <v>20</v>
      </c>
      <c r="C224" s="106" t="s">
        <v>14</v>
      </c>
      <c r="D224" s="107" t="s">
        <v>14</v>
      </c>
      <c r="E224" s="108" t="s">
        <v>14</v>
      </c>
      <c r="F224" s="106" t="s">
        <v>14</v>
      </c>
      <c r="G224" s="107" t="s">
        <v>14</v>
      </c>
      <c r="H224" s="108" t="s">
        <v>14</v>
      </c>
      <c r="I224" s="106" t="s">
        <v>14</v>
      </c>
      <c r="J224" s="108" t="s">
        <v>14</v>
      </c>
      <c r="K224" s="106" t="s">
        <v>14</v>
      </c>
      <c r="L224" s="108" t="s">
        <v>14</v>
      </c>
      <c r="M224" s="106" t="s">
        <v>14</v>
      </c>
      <c r="N224" s="109" t="s">
        <v>14</v>
      </c>
      <c r="O224" s="36">
        <v>1.6</v>
      </c>
      <c r="P224" s="24">
        <v>690</v>
      </c>
      <c r="Q224" s="35">
        <v>418.75</v>
      </c>
      <c r="R224" s="137" t="s">
        <v>108</v>
      </c>
      <c r="S224" s="68" t="s">
        <v>106</v>
      </c>
    </row>
    <row r="225" spans="1:19" s="17" customFormat="1" ht="16.05" customHeight="1" x14ac:dyDescent="0.2">
      <c r="A225" s="41"/>
      <c r="B225" s="58">
        <v>21</v>
      </c>
      <c r="C225" s="106" t="s">
        <v>14</v>
      </c>
      <c r="D225" s="107" t="s">
        <v>14</v>
      </c>
      <c r="E225" s="108" t="s">
        <v>14</v>
      </c>
      <c r="F225" s="106" t="s">
        <v>14</v>
      </c>
      <c r="G225" s="107" t="s">
        <v>14</v>
      </c>
      <c r="H225" s="108" t="s">
        <v>14</v>
      </c>
      <c r="I225" s="106" t="s">
        <v>14</v>
      </c>
      <c r="J225" s="108" t="s">
        <v>14</v>
      </c>
      <c r="K225" s="106" t="s">
        <v>14</v>
      </c>
      <c r="L225" s="108" t="s">
        <v>14</v>
      </c>
      <c r="M225" s="106" t="s">
        <v>14</v>
      </c>
      <c r="N225" s="109" t="s">
        <v>14</v>
      </c>
      <c r="O225" s="36">
        <v>1.6</v>
      </c>
      <c r="P225" s="24">
        <v>690</v>
      </c>
      <c r="Q225" s="35">
        <v>418.75</v>
      </c>
      <c r="R225" s="137"/>
      <c r="S225" s="68"/>
    </row>
    <row r="226" spans="1:19" ht="16.05" customHeight="1" x14ac:dyDescent="0.2">
      <c r="A226" s="119"/>
      <c r="B226" s="61">
        <v>22</v>
      </c>
      <c r="C226" s="111" t="s">
        <v>14</v>
      </c>
      <c r="D226" s="112" t="s">
        <v>14</v>
      </c>
      <c r="E226" s="113" t="s">
        <v>14</v>
      </c>
      <c r="F226" s="111" t="s">
        <v>14</v>
      </c>
      <c r="G226" s="112" t="s">
        <v>14</v>
      </c>
      <c r="H226" s="113" t="s">
        <v>14</v>
      </c>
      <c r="I226" s="111" t="s">
        <v>14</v>
      </c>
      <c r="J226" s="113" t="s">
        <v>14</v>
      </c>
      <c r="K226" s="111" t="s">
        <v>14</v>
      </c>
      <c r="L226" s="113" t="s">
        <v>14</v>
      </c>
      <c r="M226" s="111" t="s">
        <v>14</v>
      </c>
      <c r="N226" s="114" t="s">
        <v>14</v>
      </c>
      <c r="O226" s="66">
        <v>1.6</v>
      </c>
      <c r="P226" s="64">
        <v>690</v>
      </c>
      <c r="Q226" s="65">
        <v>418.75</v>
      </c>
      <c r="R226" s="68"/>
      <c r="S226" s="68"/>
    </row>
    <row r="227" spans="1:19" ht="16.05" customHeight="1" x14ac:dyDescent="0.2">
      <c r="A227" s="20" t="s">
        <v>73</v>
      </c>
      <c r="B227" s="21" t="s">
        <v>13</v>
      </c>
      <c r="C227" s="22">
        <v>274.39999999999998</v>
      </c>
      <c r="D227" s="23">
        <v>54.64</v>
      </c>
      <c r="E227" s="24">
        <v>28011.8</v>
      </c>
      <c r="F227" s="22">
        <v>304.60000000000002</v>
      </c>
      <c r="G227" s="23">
        <v>54.56</v>
      </c>
      <c r="H227" s="24">
        <v>31182.2</v>
      </c>
      <c r="I227" s="22">
        <f t="shared" si="48"/>
        <v>30.200000000000045</v>
      </c>
      <c r="J227" s="24">
        <f t="shared" si="49"/>
        <v>3170.4000000000015</v>
      </c>
      <c r="K227" s="25">
        <f t="shared" ref="K227:K247" si="57">F227/C227*100</f>
        <v>111.0058309037901</v>
      </c>
      <c r="L227" s="26">
        <f t="shared" ref="L227:L247" si="58">H227/E227*100</f>
        <v>111.31808737746236</v>
      </c>
      <c r="M227" s="25">
        <f>E227/MAX(E$227:E$258)*100</f>
        <v>59.586389394687131</v>
      </c>
      <c r="N227" s="27">
        <f>H227/MAX(H$227:H$258)*100</f>
        <v>61.954570516036419</v>
      </c>
      <c r="O227" s="28"/>
      <c r="P227" s="26"/>
      <c r="Q227" s="27">
        <f>(Q7+Q51+Q95+Q139+Q183)/5</f>
        <v>170.54411764705884</v>
      </c>
      <c r="R227" s="68" t="s">
        <v>74</v>
      </c>
      <c r="S227" s="68"/>
    </row>
    <row r="228" spans="1:19" ht="16.05" customHeight="1" x14ac:dyDescent="0.2">
      <c r="A228" s="20"/>
      <c r="B228" s="29" t="s">
        <v>15</v>
      </c>
      <c r="C228" s="30">
        <v>275.8</v>
      </c>
      <c r="D228" s="31">
        <v>54.38</v>
      </c>
      <c r="E228" s="32">
        <v>32278.799999999999</v>
      </c>
      <c r="F228" s="30">
        <v>303.39999999999998</v>
      </c>
      <c r="G228" s="31">
        <v>55.12</v>
      </c>
      <c r="H228" s="32">
        <v>35744.199999999997</v>
      </c>
      <c r="I228" s="30">
        <f t="shared" si="48"/>
        <v>27.599999999999966</v>
      </c>
      <c r="J228" s="32">
        <f t="shared" si="49"/>
        <v>3465.3999999999978</v>
      </c>
      <c r="K228" s="30">
        <f t="shared" si="57"/>
        <v>110.00725163161711</v>
      </c>
      <c r="L228" s="32">
        <f t="shared" si="58"/>
        <v>110.73583900268906</v>
      </c>
      <c r="M228" s="30">
        <f t="shared" ref="M228:M258" si="59">E228/MAX(E$227:E$258)*100</f>
        <v>68.663104334360042</v>
      </c>
      <c r="N228" s="33">
        <f t="shared" ref="N228:N258" si="60">H228/MAX(H$227:H$258)*100</f>
        <v>71.018611882397934</v>
      </c>
      <c r="O228" s="34"/>
      <c r="P228" s="32"/>
      <c r="Q228" s="33">
        <f>(Q8+Q52+Q96+Q140+Q184)/5</f>
        <v>197.6764705882353</v>
      </c>
      <c r="R228" s="68"/>
      <c r="S228" s="68"/>
    </row>
    <row r="229" spans="1:19" ht="16.05" customHeight="1" x14ac:dyDescent="0.2">
      <c r="A229" s="20"/>
      <c r="B229" s="21" t="s">
        <v>16</v>
      </c>
      <c r="C229" s="22">
        <v>272.2</v>
      </c>
      <c r="D229" s="23">
        <v>50.4</v>
      </c>
      <c r="E229" s="24">
        <v>29255.599999999999</v>
      </c>
      <c r="F229" s="22">
        <v>298.60000000000002</v>
      </c>
      <c r="G229" s="23">
        <v>51</v>
      </c>
      <c r="H229" s="24">
        <v>32567.8</v>
      </c>
      <c r="I229" s="22">
        <f t="shared" si="48"/>
        <v>26.400000000000034</v>
      </c>
      <c r="J229" s="24">
        <f t="shared" si="49"/>
        <v>3312.2000000000007</v>
      </c>
      <c r="K229" s="22">
        <f t="shared" si="57"/>
        <v>109.69875091844234</v>
      </c>
      <c r="L229" s="24">
        <f t="shared" si="58"/>
        <v>111.32159313088776</v>
      </c>
      <c r="M229" s="22">
        <f t="shared" si="59"/>
        <v>62.232186920341029</v>
      </c>
      <c r="N229" s="35">
        <f t="shared" si="60"/>
        <v>64.707559493947528</v>
      </c>
      <c r="O229" s="36"/>
      <c r="P229" s="24"/>
      <c r="Q229" s="35">
        <f>(Q9+Q53+Q97+Q141+Q185)/5</f>
        <v>197.6764705882353</v>
      </c>
      <c r="R229" s="68"/>
      <c r="S229" s="68"/>
    </row>
    <row r="230" spans="1:19" ht="16.05" customHeight="1" x14ac:dyDescent="0.2">
      <c r="A230" s="20"/>
      <c r="B230" s="21" t="s">
        <v>17</v>
      </c>
      <c r="C230" s="22">
        <v>266.60000000000002</v>
      </c>
      <c r="D230" s="23">
        <v>48.56</v>
      </c>
      <c r="E230" s="24">
        <v>32177.599999999999</v>
      </c>
      <c r="F230" s="22">
        <v>291.60000000000002</v>
      </c>
      <c r="G230" s="23">
        <v>49.7</v>
      </c>
      <c r="H230" s="24">
        <v>35611.199999999997</v>
      </c>
      <c r="I230" s="22">
        <f t="shared" si="48"/>
        <v>25</v>
      </c>
      <c r="J230" s="24">
        <f t="shared" si="49"/>
        <v>3433.5999999999985</v>
      </c>
      <c r="K230" s="22">
        <f t="shared" si="57"/>
        <v>109.37734433608401</v>
      </c>
      <c r="L230" s="24">
        <f t="shared" si="58"/>
        <v>110.67077718661429</v>
      </c>
      <c r="M230" s="22">
        <f t="shared" si="59"/>
        <v>68.447832819971737</v>
      </c>
      <c r="N230" s="35">
        <f t="shared" si="60"/>
        <v>70.75435990920063</v>
      </c>
      <c r="O230" s="36"/>
      <c r="P230" s="24"/>
      <c r="Q230" s="35">
        <f>(Q10+Q54+Q98+Q142+Q186)/5</f>
        <v>224.80882352941177</v>
      </c>
      <c r="R230" s="68"/>
      <c r="S230" s="68"/>
    </row>
    <row r="231" spans="1:19" ht="16.05" customHeight="1" x14ac:dyDescent="0.2">
      <c r="A231" s="37"/>
      <c r="B231" s="21" t="s">
        <v>18</v>
      </c>
      <c r="C231" s="22">
        <v>269.2</v>
      </c>
      <c r="D231" s="23">
        <v>49.3</v>
      </c>
      <c r="E231" s="24">
        <v>32614.799999999999</v>
      </c>
      <c r="F231" s="22">
        <v>298</v>
      </c>
      <c r="G231" s="23">
        <v>49.54</v>
      </c>
      <c r="H231" s="24">
        <v>36454.800000000003</v>
      </c>
      <c r="I231" s="22">
        <f t="shared" si="48"/>
        <v>28.800000000000011</v>
      </c>
      <c r="J231" s="24">
        <f t="shared" si="49"/>
        <v>3840.0000000000036</v>
      </c>
      <c r="K231" s="22">
        <f t="shared" si="57"/>
        <v>110.69836552748886</v>
      </c>
      <c r="L231" s="24">
        <f t="shared" si="58"/>
        <v>111.77379594539903</v>
      </c>
      <c r="M231" s="22">
        <f t="shared" si="59"/>
        <v>69.377839797151267</v>
      </c>
      <c r="N231" s="35">
        <f t="shared" si="60"/>
        <v>72.430472424909226</v>
      </c>
      <c r="O231" s="36"/>
      <c r="P231" s="24"/>
      <c r="Q231" s="35">
        <f>(Q11+Q55+Q99+Q143+Q187)/5</f>
        <v>224.80882352941177</v>
      </c>
      <c r="R231" s="68"/>
      <c r="S231" s="68"/>
    </row>
    <row r="232" spans="1:19" ht="16.05" customHeight="1" x14ac:dyDescent="0.2">
      <c r="A232" s="37"/>
      <c r="B232" s="21" t="s">
        <v>19</v>
      </c>
      <c r="C232" s="22">
        <v>260.60000000000002</v>
      </c>
      <c r="D232" s="23">
        <v>48.44</v>
      </c>
      <c r="E232" s="24">
        <v>34255.599999999999</v>
      </c>
      <c r="F232" s="22">
        <v>292.2</v>
      </c>
      <c r="G232" s="23">
        <v>50.44</v>
      </c>
      <c r="H232" s="24">
        <v>38744</v>
      </c>
      <c r="I232" s="22">
        <f t="shared" si="48"/>
        <v>31.599999999999966</v>
      </c>
      <c r="J232" s="24">
        <f t="shared" si="49"/>
        <v>4488.4000000000015</v>
      </c>
      <c r="K232" s="22">
        <f t="shared" si="57"/>
        <v>112.12586339217189</v>
      </c>
      <c r="L232" s="24">
        <f t="shared" si="58"/>
        <v>113.10267518303576</v>
      </c>
      <c r="M232" s="22">
        <f t="shared" si="59"/>
        <v>72.868131307115007</v>
      </c>
      <c r="N232" s="35">
        <f t="shared" si="60"/>
        <v>76.978785335008908</v>
      </c>
      <c r="O232" s="38"/>
      <c r="P232" s="26"/>
      <c r="Q232" s="27">
        <f>(Q12+Q56+Q100+Q144+Q188)/5</f>
        <v>242.51470588235293</v>
      </c>
      <c r="R232" s="68"/>
      <c r="S232" s="68"/>
    </row>
    <row r="233" spans="1:19" ht="16.05" customHeight="1" x14ac:dyDescent="0.2">
      <c r="A233" s="37"/>
      <c r="B233" s="29" t="s">
        <v>20</v>
      </c>
      <c r="C233" s="30">
        <v>263.60000000000002</v>
      </c>
      <c r="D233" s="31">
        <v>48.08</v>
      </c>
      <c r="E233" s="32">
        <v>34403.599999999999</v>
      </c>
      <c r="F233" s="30">
        <v>287</v>
      </c>
      <c r="G233" s="31">
        <v>49.02</v>
      </c>
      <c r="H233" s="32">
        <v>38176.199999999997</v>
      </c>
      <c r="I233" s="30">
        <f t="shared" si="48"/>
        <v>23.399999999999977</v>
      </c>
      <c r="J233" s="32">
        <f t="shared" si="49"/>
        <v>3772.5999999999985</v>
      </c>
      <c r="K233" s="30">
        <f t="shared" si="57"/>
        <v>108.87708649468892</v>
      </c>
      <c r="L233" s="32">
        <f t="shared" si="58"/>
        <v>110.96571289051144</v>
      </c>
      <c r="M233" s="30">
        <f t="shared" si="59"/>
        <v>73.182955260963524</v>
      </c>
      <c r="N233" s="33">
        <f t="shared" si="60"/>
        <v>75.850647963719979</v>
      </c>
      <c r="O233" s="36"/>
      <c r="P233" s="24"/>
      <c r="Q233" s="35">
        <f>(Q13+Q57+Q101+Q145+Q189)/5</f>
        <v>248.86764705882351</v>
      </c>
      <c r="R233" s="68"/>
      <c r="S233" s="68"/>
    </row>
    <row r="234" spans="1:19" ht="16.05" customHeight="1" x14ac:dyDescent="0.2">
      <c r="A234" s="37"/>
      <c r="B234" s="21" t="s">
        <v>21</v>
      </c>
      <c r="C234" s="22">
        <v>265</v>
      </c>
      <c r="D234" s="23">
        <v>48.78</v>
      </c>
      <c r="E234" s="24">
        <v>35309.599999999999</v>
      </c>
      <c r="F234" s="22">
        <v>291</v>
      </c>
      <c r="G234" s="23">
        <v>49.38</v>
      </c>
      <c r="H234" s="24">
        <v>39221.199999999997</v>
      </c>
      <c r="I234" s="22">
        <f t="shared" si="48"/>
        <v>26</v>
      </c>
      <c r="J234" s="24">
        <f t="shared" si="49"/>
        <v>3911.5999999999985</v>
      </c>
      <c r="K234" s="22">
        <f t="shared" si="57"/>
        <v>109.81132075471697</v>
      </c>
      <c r="L234" s="24">
        <f t="shared" si="58"/>
        <v>111.07800711421257</v>
      </c>
      <c r="M234" s="22">
        <f t="shared" si="59"/>
        <v>75.110188383846975</v>
      </c>
      <c r="N234" s="35">
        <f t="shared" si="60"/>
        <v>77.926913467413058</v>
      </c>
      <c r="O234" s="36"/>
      <c r="P234" s="24"/>
      <c r="Q234" s="35">
        <f>(Q14+Q58+Q102+Q146+Q190)/5</f>
        <v>248.86764705882351</v>
      </c>
      <c r="R234" s="68"/>
      <c r="S234" s="68"/>
    </row>
    <row r="235" spans="1:19" ht="16.05" customHeight="1" x14ac:dyDescent="0.2">
      <c r="A235" s="37"/>
      <c r="B235" s="21" t="s">
        <v>22</v>
      </c>
      <c r="C235" s="22">
        <v>271.39999999999998</v>
      </c>
      <c r="D235" s="23">
        <v>47.44</v>
      </c>
      <c r="E235" s="24">
        <v>35942</v>
      </c>
      <c r="F235" s="22">
        <v>296</v>
      </c>
      <c r="G235" s="23">
        <v>49.26</v>
      </c>
      <c r="H235" s="24">
        <v>40355.599999999999</v>
      </c>
      <c r="I235" s="22">
        <f t="shared" si="48"/>
        <v>24.600000000000023</v>
      </c>
      <c r="J235" s="24">
        <f t="shared" si="49"/>
        <v>4413.5999999999985</v>
      </c>
      <c r="K235" s="22">
        <f t="shared" si="57"/>
        <v>109.06411201179071</v>
      </c>
      <c r="L235" s="24">
        <f t="shared" si="58"/>
        <v>112.27978409660007</v>
      </c>
      <c r="M235" s="22">
        <f t="shared" si="59"/>
        <v>76.455422629886144</v>
      </c>
      <c r="N235" s="35">
        <f t="shared" si="60"/>
        <v>80.180803981661313</v>
      </c>
      <c r="O235" s="36"/>
      <c r="P235" s="24"/>
      <c r="Q235" s="35">
        <f>(Q15+Q59+Q103+Q147+Q191)/5</f>
        <v>248.86764705882351</v>
      </c>
      <c r="R235" s="68"/>
      <c r="S235" s="68"/>
    </row>
    <row r="236" spans="1:19" ht="16.05" customHeight="1" x14ac:dyDescent="0.2">
      <c r="A236" s="37"/>
      <c r="B236" s="21" t="s">
        <v>23</v>
      </c>
      <c r="C236" s="22">
        <v>282.8</v>
      </c>
      <c r="D236" s="23">
        <v>50.62</v>
      </c>
      <c r="E236" s="24">
        <v>39423</v>
      </c>
      <c r="F236" s="22">
        <v>309.8</v>
      </c>
      <c r="G236" s="23">
        <v>50.9</v>
      </c>
      <c r="H236" s="24">
        <v>43258.6</v>
      </c>
      <c r="I236" s="22">
        <f t="shared" si="48"/>
        <v>27</v>
      </c>
      <c r="J236" s="24">
        <f t="shared" si="49"/>
        <v>3835.5999999999985</v>
      </c>
      <c r="K236" s="22">
        <f t="shared" si="57"/>
        <v>109.54738330975955</v>
      </c>
      <c r="L236" s="24">
        <f t="shared" si="58"/>
        <v>109.72934581335767</v>
      </c>
      <c r="M236" s="22">
        <f t="shared" si="59"/>
        <v>83.860167111958205</v>
      </c>
      <c r="N236" s="35">
        <f t="shared" si="60"/>
        <v>85.948649682351245</v>
      </c>
      <c r="O236" s="36"/>
      <c r="P236" s="24"/>
      <c r="Q236" s="35">
        <f>(Q16+Q60+Q104+Q148+Q192)/5</f>
        <v>250.11764705882351</v>
      </c>
      <c r="R236" s="68"/>
      <c r="S236" s="68"/>
    </row>
    <row r="237" spans="1:19" ht="16.05" customHeight="1" x14ac:dyDescent="0.2">
      <c r="A237" s="37"/>
      <c r="B237" s="39" t="s">
        <v>24</v>
      </c>
      <c r="C237" s="25">
        <v>277.8</v>
      </c>
      <c r="D237" s="40">
        <v>51.32</v>
      </c>
      <c r="E237" s="26">
        <v>39387</v>
      </c>
      <c r="F237" s="25">
        <v>308.8</v>
      </c>
      <c r="G237" s="40">
        <v>51.9</v>
      </c>
      <c r="H237" s="26">
        <v>44150.400000000001</v>
      </c>
      <c r="I237" s="25">
        <f t="shared" si="48"/>
        <v>31</v>
      </c>
      <c r="J237" s="26">
        <f t="shared" si="49"/>
        <v>4763.4000000000015</v>
      </c>
      <c r="K237" s="25">
        <f t="shared" si="57"/>
        <v>111.15910727141829</v>
      </c>
      <c r="L237" s="26">
        <f t="shared" si="58"/>
        <v>112.09383806839821</v>
      </c>
      <c r="M237" s="25">
        <f t="shared" si="59"/>
        <v>83.783588312373425</v>
      </c>
      <c r="N237" s="27">
        <f t="shared" si="60"/>
        <v>87.720528702632095</v>
      </c>
      <c r="O237" s="36"/>
      <c r="P237" s="24"/>
      <c r="Q237" s="35">
        <f>(Q17+Q61+Q105+Q149+Q193)/5</f>
        <v>250.11764705882351</v>
      </c>
      <c r="R237" s="68" t="s">
        <v>46</v>
      </c>
      <c r="S237" s="68"/>
    </row>
    <row r="238" spans="1:19" ht="16.05" customHeight="1" x14ac:dyDescent="0.2">
      <c r="A238" s="41"/>
      <c r="B238" s="29" t="s">
        <v>25</v>
      </c>
      <c r="C238" s="30">
        <v>288</v>
      </c>
      <c r="D238" s="31">
        <v>52.38</v>
      </c>
      <c r="E238" s="32">
        <v>41736.199999999997</v>
      </c>
      <c r="F238" s="30">
        <v>313.8</v>
      </c>
      <c r="G238" s="31">
        <v>53.14</v>
      </c>
      <c r="H238" s="32">
        <v>45823.8</v>
      </c>
      <c r="I238" s="30">
        <f t="shared" si="48"/>
        <v>25.800000000000011</v>
      </c>
      <c r="J238" s="32">
        <f t="shared" si="49"/>
        <v>4087.6000000000058</v>
      </c>
      <c r="K238" s="30">
        <f t="shared" si="57"/>
        <v>108.95833333333333</v>
      </c>
      <c r="L238" s="32">
        <f t="shared" si="58"/>
        <v>109.79389594644459</v>
      </c>
      <c r="M238" s="30">
        <f t="shared" si="59"/>
        <v>88.780780423055319</v>
      </c>
      <c r="N238" s="33">
        <f t="shared" si="60"/>
        <v>91.045335108258868</v>
      </c>
      <c r="O238" s="34"/>
      <c r="P238" s="32"/>
      <c r="Q238" s="33">
        <f>(Q18+Q62+Q106+Q150+Q194)/5</f>
        <v>250.11764705882351</v>
      </c>
      <c r="R238" s="68" t="s">
        <v>47</v>
      </c>
      <c r="S238" s="68"/>
    </row>
    <row r="239" spans="1:19" ht="16.05" customHeight="1" x14ac:dyDescent="0.2">
      <c r="A239" s="41"/>
      <c r="B239" s="21" t="s">
        <v>26</v>
      </c>
      <c r="C239" s="22">
        <v>295.60000000000002</v>
      </c>
      <c r="D239" s="23">
        <v>53.06</v>
      </c>
      <c r="E239" s="24">
        <v>47010.400000000001</v>
      </c>
      <c r="F239" s="22">
        <v>318.39999999999998</v>
      </c>
      <c r="G239" s="23">
        <v>53.12</v>
      </c>
      <c r="H239" s="24">
        <v>50319.6</v>
      </c>
      <c r="I239" s="22">
        <f t="shared" si="48"/>
        <v>22.799999999999955</v>
      </c>
      <c r="J239" s="24">
        <f t="shared" si="49"/>
        <v>3309.1999999999971</v>
      </c>
      <c r="K239" s="22">
        <f t="shared" si="57"/>
        <v>107.71312584573747</v>
      </c>
      <c r="L239" s="24">
        <f t="shared" si="58"/>
        <v>107.0392934329425</v>
      </c>
      <c r="M239" s="22">
        <f t="shared" si="59"/>
        <v>100</v>
      </c>
      <c r="N239" s="42">
        <f t="shared" si="60"/>
        <v>99.977846545104128</v>
      </c>
      <c r="O239" s="36"/>
      <c r="P239" s="24"/>
      <c r="Q239" s="35">
        <f>(Q19+Q63+Q107+Q151+Q195)/5</f>
        <v>274.75</v>
      </c>
      <c r="R239" s="68"/>
      <c r="S239" s="68"/>
    </row>
    <row r="240" spans="1:19" ht="16.05" customHeight="1" x14ac:dyDescent="0.2">
      <c r="A240" s="43" t="s">
        <v>101</v>
      </c>
      <c r="B240" s="21" t="s">
        <v>27</v>
      </c>
      <c r="C240" s="22">
        <v>285.5</v>
      </c>
      <c r="D240" s="23">
        <v>51.725000000000001</v>
      </c>
      <c r="E240" s="24">
        <v>45482</v>
      </c>
      <c r="F240" s="22">
        <v>316</v>
      </c>
      <c r="G240" s="23">
        <v>52.325000000000003</v>
      </c>
      <c r="H240" s="24">
        <v>50330.75</v>
      </c>
      <c r="I240" s="22">
        <f t="shared" si="48"/>
        <v>30.5</v>
      </c>
      <c r="J240" s="24">
        <f t="shared" si="49"/>
        <v>4848.75</v>
      </c>
      <c r="K240" s="22">
        <f t="shared" si="57"/>
        <v>110.68301225919438</v>
      </c>
      <c r="L240" s="24">
        <f t="shared" si="58"/>
        <v>110.66081087023439</v>
      </c>
      <c r="M240" s="22">
        <f t="shared" si="59"/>
        <v>96.748804519850921</v>
      </c>
      <c r="N240" s="35">
        <f t="shared" si="60"/>
        <v>100</v>
      </c>
      <c r="O240" s="36"/>
      <c r="P240" s="24"/>
      <c r="Q240" s="35">
        <f>(Q20+Q64+Q108+Q152+Q196)/5</f>
        <v>278.27941176470586</v>
      </c>
      <c r="R240" s="68"/>
      <c r="S240" s="68"/>
    </row>
    <row r="241" spans="1:19" ht="16.05" customHeight="1" x14ac:dyDescent="0.2">
      <c r="A241" s="41"/>
      <c r="B241" s="21">
        <v>93</v>
      </c>
      <c r="C241" s="22">
        <v>270.2</v>
      </c>
      <c r="D241" s="23">
        <v>47.9</v>
      </c>
      <c r="E241" s="24">
        <v>43465.4</v>
      </c>
      <c r="F241" s="22">
        <v>297.39999999999998</v>
      </c>
      <c r="G241" s="23">
        <v>49.18</v>
      </c>
      <c r="H241" s="24">
        <v>47866.400000000001</v>
      </c>
      <c r="I241" s="22">
        <f t="shared" si="48"/>
        <v>27.199999999999989</v>
      </c>
      <c r="J241" s="24">
        <f t="shared" si="49"/>
        <v>4401</v>
      </c>
      <c r="K241" s="22">
        <f t="shared" si="57"/>
        <v>110.06661732050334</v>
      </c>
      <c r="L241" s="24">
        <f t="shared" si="58"/>
        <v>110.12529506227942</v>
      </c>
      <c r="M241" s="22">
        <f t="shared" si="59"/>
        <v>92.459115429777242</v>
      </c>
      <c r="N241" s="35">
        <f t="shared" si="60"/>
        <v>95.103689096625814</v>
      </c>
      <c r="O241" s="36"/>
      <c r="P241" s="24"/>
      <c r="Q241" s="35">
        <f>(Q21+Q65+Q109+Q153+Q197)/5</f>
        <v>308.91176470588232</v>
      </c>
      <c r="R241" s="138" t="s">
        <v>69</v>
      </c>
      <c r="S241" s="68"/>
    </row>
    <row r="242" spans="1:19" ht="16.05" customHeight="1" x14ac:dyDescent="0.2">
      <c r="A242" s="44" t="s">
        <v>29</v>
      </c>
      <c r="B242" s="39">
        <v>94</v>
      </c>
      <c r="C242" s="25">
        <v>265.39999999999998</v>
      </c>
      <c r="D242" s="40">
        <v>46.86</v>
      </c>
      <c r="E242" s="26">
        <v>43168.4</v>
      </c>
      <c r="F242" s="25">
        <v>288.60000000000002</v>
      </c>
      <c r="G242" s="40">
        <v>48.36</v>
      </c>
      <c r="H242" s="26">
        <v>47330.8</v>
      </c>
      <c r="I242" s="25">
        <f t="shared" si="48"/>
        <v>23.200000000000045</v>
      </c>
      <c r="J242" s="26">
        <f t="shared" si="49"/>
        <v>4162.4000000000015</v>
      </c>
      <c r="K242" s="25">
        <f t="shared" si="57"/>
        <v>108.74152223059535</v>
      </c>
      <c r="L242" s="26">
        <f t="shared" si="58"/>
        <v>109.64223830394455</v>
      </c>
      <c r="M242" s="25">
        <f t="shared" si="59"/>
        <v>91.827340333202869</v>
      </c>
      <c r="N242" s="27">
        <f t="shared" si="60"/>
        <v>94.039528518847831</v>
      </c>
      <c r="O242" s="36"/>
      <c r="P242" s="24"/>
      <c r="Q242" s="35">
        <f>(Q22+Q66+Q110+Q154+Q198)/5</f>
        <v>316.91176470588232</v>
      </c>
      <c r="R242" s="139"/>
      <c r="S242" s="68"/>
    </row>
    <row r="243" spans="1:19" ht="16.05" customHeight="1" x14ac:dyDescent="0.2">
      <c r="A243" s="41"/>
      <c r="B243" s="21">
        <v>95</v>
      </c>
      <c r="C243" s="22">
        <v>260.8</v>
      </c>
      <c r="D243" s="23">
        <v>46.7</v>
      </c>
      <c r="E243" s="24">
        <v>42372.2</v>
      </c>
      <c r="F243" s="22">
        <v>284.39999999999998</v>
      </c>
      <c r="G243" s="23">
        <v>47.82</v>
      </c>
      <c r="H243" s="24">
        <v>47302.2</v>
      </c>
      <c r="I243" s="22">
        <f t="shared" si="48"/>
        <v>23.599999999999966</v>
      </c>
      <c r="J243" s="24">
        <f t="shared" si="49"/>
        <v>4930</v>
      </c>
      <c r="K243" s="22">
        <f t="shared" si="57"/>
        <v>109.04907975460121</v>
      </c>
      <c r="L243" s="24">
        <f t="shared" si="58"/>
        <v>111.6349870905924</v>
      </c>
      <c r="M243" s="22">
        <f t="shared" si="59"/>
        <v>90.133672549052974</v>
      </c>
      <c r="N243" s="35">
        <f t="shared" si="60"/>
        <v>93.982704410325695</v>
      </c>
      <c r="O243" s="34"/>
      <c r="P243" s="32"/>
      <c r="Q243" s="33">
        <f>(Q23+Q67+Q111+Q155+Q199)/5</f>
        <v>326.91176470588232</v>
      </c>
      <c r="R243" s="139"/>
      <c r="S243" s="68"/>
    </row>
    <row r="244" spans="1:19" ht="16.05" customHeight="1" x14ac:dyDescent="0.2">
      <c r="A244" s="41"/>
      <c r="B244" s="21">
        <v>96</v>
      </c>
      <c r="C244" s="22">
        <v>259</v>
      </c>
      <c r="D244" s="23">
        <v>46.16</v>
      </c>
      <c r="E244" s="24">
        <v>43552.800000000003</v>
      </c>
      <c r="F244" s="22">
        <v>284</v>
      </c>
      <c r="G244" s="23">
        <v>47.3</v>
      </c>
      <c r="H244" s="24">
        <v>48958.2</v>
      </c>
      <c r="I244" s="22">
        <f t="shared" si="48"/>
        <v>25</v>
      </c>
      <c r="J244" s="24">
        <f t="shared" si="49"/>
        <v>5405.3999999999942</v>
      </c>
      <c r="K244" s="22">
        <f t="shared" si="57"/>
        <v>109.65250965250965</v>
      </c>
      <c r="L244" s="24">
        <f t="shared" si="58"/>
        <v>112.41114233757645</v>
      </c>
      <c r="M244" s="22">
        <f t="shared" si="59"/>
        <v>92.645031737658059</v>
      </c>
      <c r="N244" s="35">
        <f t="shared" si="60"/>
        <v>97.272939505173269</v>
      </c>
      <c r="O244" s="36"/>
      <c r="P244" s="24"/>
      <c r="Q244" s="35">
        <f>(Q24+Q68+Q112+Q156+Q200)/5</f>
        <v>342.79411764705884</v>
      </c>
      <c r="R244" s="68"/>
      <c r="S244" s="68"/>
    </row>
    <row r="245" spans="1:19" ht="16.05" customHeight="1" x14ac:dyDescent="0.2">
      <c r="A245" s="44" t="s">
        <v>29</v>
      </c>
      <c r="B245" s="21">
        <v>97</v>
      </c>
      <c r="C245" s="22">
        <v>256</v>
      </c>
      <c r="D245" s="23">
        <v>45.88</v>
      </c>
      <c r="E245" s="24">
        <v>42912.4</v>
      </c>
      <c r="F245" s="22">
        <v>280.60000000000002</v>
      </c>
      <c r="G245" s="23">
        <v>45.94</v>
      </c>
      <c r="H245" s="24">
        <v>47656.6</v>
      </c>
      <c r="I245" s="22">
        <f t="shared" si="48"/>
        <v>24.600000000000023</v>
      </c>
      <c r="J245" s="24">
        <f t="shared" si="49"/>
        <v>4744.1999999999971</v>
      </c>
      <c r="K245" s="22">
        <f t="shared" si="57"/>
        <v>109.60937500000001</v>
      </c>
      <c r="L245" s="24">
        <f t="shared" si="58"/>
        <v>111.05554571638967</v>
      </c>
      <c r="M245" s="22">
        <f t="shared" si="59"/>
        <v>91.28277998060004</v>
      </c>
      <c r="N245" s="35">
        <f t="shared" si="60"/>
        <v>94.686846510334135</v>
      </c>
      <c r="O245" s="36"/>
      <c r="P245" s="24"/>
      <c r="Q245" s="35">
        <f>(Q25+Q69+Q113+Q157+Q201)/5</f>
        <v>348.22058823529414</v>
      </c>
      <c r="R245" s="68" t="s">
        <v>59</v>
      </c>
      <c r="S245" s="68"/>
    </row>
    <row r="246" spans="1:19" ht="16.05" customHeight="1" x14ac:dyDescent="0.2">
      <c r="A246" s="41"/>
      <c r="B246" s="21">
        <v>98</v>
      </c>
      <c r="C246" s="22">
        <v>242.6</v>
      </c>
      <c r="D246" s="23">
        <v>43.92</v>
      </c>
      <c r="E246" s="24">
        <v>39635.800000000003</v>
      </c>
      <c r="F246" s="22">
        <v>264.2</v>
      </c>
      <c r="G246" s="23">
        <v>44.16</v>
      </c>
      <c r="H246" s="24">
        <v>43679.4</v>
      </c>
      <c r="I246" s="22">
        <f t="shared" si="48"/>
        <v>21.599999999999994</v>
      </c>
      <c r="J246" s="24">
        <f t="shared" si="49"/>
        <v>4043.5999999999985</v>
      </c>
      <c r="K246" s="22">
        <f t="shared" si="57"/>
        <v>108.9035449299258</v>
      </c>
      <c r="L246" s="24">
        <f t="shared" si="58"/>
        <v>110.20188819198805</v>
      </c>
      <c r="M246" s="22">
        <f t="shared" si="59"/>
        <v>84.312832905059309</v>
      </c>
      <c r="N246" s="35">
        <f t="shared" si="60"/>
        <v>86.784719083264207</v>
      </c>
      <c r="O246" s="36"/>
      <c r="P246" s="24"/>
      <c r="Q246" s="35">
        <f>(Q26+Q70+Q114+Q158+Q202)/5</f>
        <v>348.22058823529414</v>
      </c>
      <c r="R246" s="68"/>
      <c r="S246" s="68"/>
    </row>
    <row r="247" spans="1:19" ht="16.05" customHeight="1" x14ac:dyDescent="0.2">
      <c r="A247" s="44" t="s">
        <v>29</v>
      </c>
      <c r="B247" s="39">
        <v>99</v>
      </c>
      <c r="C247" s="25">
        <v>235.4</v>
      </c>
      <c r="D247" s="40">
        <v>40.9</v>
      </c>
      <c r="E247" s="26">
        <v>35304.6</v>
      </c>
      <c r="F247" s="25">
        <v>260.2</v>
      </c>
      <c r="G247" s="40">
        <v>41.1</v>
      </c>
      <c r="H247" s="26">
        <v>40109.800000000003</v>
      </c>
      <c r="I247" s="25">
        <f t="shared" si="48"/>
        <v>24.799999999999983</v>
      </c>
      <c r="J247" s="26">
        <f t="shared" si="49"/>
        <v>4805.2000000000044</v>
      </c>
      <c r="K247" s="25">
        <f t="shared" si="57"/>
        <v>110.53525913338997</v>
      </c>
      <c r="L247" s="26">
        <f t="shared" si="58"/>
        <v>113.61069095811878</v>
      </c>
      <c r="M247" s="25">
        <f t="shared" si="59"/>
        <v>75.099552439460211</v>
      </c>
      <c r="N247" s="27">
        <f t="shared" si="60"/>
        <v>79.692434545481646</v>
      </c>
      <c r="O247" s="38"/>
      <c r="P247" s="26"/>
      <c r="Q247" s="27">
        <f>(Q27+Q71+Q115+Q159+Q203)/5</f>
        <v>348.22058823529414</v>
      </c>
      <c r="R247" s="68"/>
      <c r="S247" s="68"/>
    </row>
    <row r="248" spans="1:19" ht="16.05" customHeight="1" x14ac:dyDescent="0.2">
      <c r="A248" s="146" t="s">
        <v>73</v>
      </c>
      <c r="B248" s="45" t="s">
        <v>75</v>
      </c>
      <c r="C248" s="46">
        <v>231</v>
      </c>
      <c r="D248" s="47">
        <v>41.14</v>
      </c>
      <c r="E248" s="48">
        <v>34510.800000000003</v>
      </c>
      <c r="F248" s="46">
        <v>252.4</v>
      </c>
      <c r="G248" s="47">
        <v>41.86</v>
      </c>
      <c r="H248" s="48">
        <v>39564</v>
      </c>
      <c r="I248" s="22">
        <f t="shared" ref="I248:I253" si="61">F248-C248</f>
        <v>21.400000000000006</v>
      </c>
      <c r="J248" s="24">
        <f t="shared" ref="J248:J253" si="62">H248-E248</f>
        <v>5053.1999999999971</v>
      </c>
      <c r="K248" s="22">
        <f t="shared" ref="K248:K253" si="63">F248/C248*100</f>
        <v>109.26406926406926</v>
      </c>
      <c r="L248" s="24">
        <f t="shared" ref="L248:L253" si="64">H248/E248*100</f>
        <v>114.6423728224208</v>
      </c>
      <c r="M248" s="22">
        <f t="shared" si="59"/>
        <v>73.41098990861596</v>
      </c>
      <c r="N248" s="35">
        <f t="shared" si="60"/>
        <v>78.608008026902041</v>
      </c>
      <c r="O248" s="36"/>
      <c r="P248" s="24"/>
      <c r="Q248" s="35">
        <f>(Q28+Q72+Q116+Q160+Q204)/5</f>
        <v>348.22058823529414</v>
      </c>
      <c r="R248" s="68"/>
      <c r="S248" s="68"/>
    </row>
    <row r="249" spans="1:19" ht="16.05" customHeight="1" x14ac:dyDescent="0.2">
      <c r="A249" s="20"/>
      <c r="B249" s="45" t="s">
        <v>76</v>
      </c>
      <c r="C249" s="46">
        <v>231</v>
      </c>
      <c r="D249" s="47">
        <v>40.6</v>
      </c>
      <c r="E249" s="48">
        <v>35112</v>
      </c>
      <c r="F249" s="46">
        <v>253</v>
      </c>
      <c r="G249" s="47">
        <v>41.1</v>
      </c>
      <c r="H249" s="48">
        <v>38881</v>
      </c>
      <c r="I249" s="22">
        <f t="shared" si="61"/>
        <v>22</v>
      </c>
      <c r="J249" s="24">
        <f t="shared" si="62"/>
        <v>3769</v>
      </c>
      <c r="K249" s="22">
        <f t="shared" si="63"/>
        <v>109.52380952380953</v>
      </c>
      <c r="L249" s="24">
        <f t="shared" si="64"/>
        <v>110.73422191843245</v>
      </c>
      <c r="M249" s="22">
        <f t="shared" si="59"/>
        <v>74.689855861681664</v>
      </c>
      <c r="N249" s="35">
        <f t="shared" si="60"/>
        <v>77.250984735971556</v>
      </c>
      <c r="O249" s="36"/>
      <c r="P249" s="49"/>
      <c r="Q249" s="35">
        <f>(Q29+Q73+Q117+Q161+Q205)/5</f>
        <v>348.22058823529414</v>
      </c>
      <c r="R249" s="68"/>
      <c r="S249" s="68"/>
    </row>
    <row r="250" spans="1:19" ht="16.05" customHeight="1" x14ac:dyDescent="0.2">
      <c r="A250" s="20"/>
      <c r="B250" s="45" t="s">
        <v>77</v>
      </c>
      <c r="C250" s="22">
        <v>222.4</v>
      </c>
      <c r="D250" s="23">
        <v>39.18</v>
      </c>
      <c r="E250" s="24">
        <v>33244.400000000001</v>
      </c>
      <c r="F250" s="22">
        <v>240.4</v>
      </c>
      <c r="G250" s="23">
        <v>40.24</v>
      </c>
      <c r="H250" s="24">
        <v>36866.800000000003</v>
      </c>
      <c r="I250" s="22">
        <f t="shared" si="61"/>
        <v>18</v>
      </c>
      <c r="J250" s="24">
        <f t="shared" si="62"/>
        <v>3622.4000000000015</v>
      </c>
      <c r="K250" s="22">
        <f t="shared" si="63"/>
        <v>108.09352517985612</v>
      </c>
      <c r="L250" s="24">
        <f t="shared" si="64"/>
        <v>110.89627125169955</v>
      </c>
      <c r="M250" s="22">
        <f t="shared" si="59"/>
        <v>70.717117914333855</v>
      </c>
      <c r="N250" s="35">
        <f t="shared" si="60"/>
        <v>73.249057484738458</v>
      </c>
      <c r="O250" s="36"/>
      <c r="P250" s="49"/>
      <c r="Q250" s="35">
        <f>(Q30+Q74+Q118+Q162+Q206)/5</f>
        <v>348.22058823529414</v>
      </c>
      <c r="R250" s="68"/>
      <c r="S250" s="68"/>
    </row>
    <row r="251" spans="1:19" ht="16.05" customHeight="1" x14ac:dyDescent="0.2">
      <c r="A251" s="20"/>
      <c r="B251" s="45" t="s">
        <v>85</v>
      </c>
      <c r="C251" s="22">
        <v>223.38</v>
      </c>
      <c r="D251" s="23">
        <v>39.72</v>
      </c>
      <c r="E251" s="24">
        <v>33482.54</v>
      </c>
      <c r="F251" s="22">
        <v>246.62</v>
      </c>
      <c r="G251" s="23">
        <v>41.12</v>
      </c>
      <c r="H251" s="24">
        <v>37442.080000000002</v>
      </c>
      <c r="I251" s="22">
        <f t="shared" si="61"/>
        <v>23.240000000000009</v>
      </c>
      <c r="J251" s="24">
        <f t="shared" si="62"/>
        <v>3959.5400000000009</v>
      </c>
      <c r="K251" s="22">
        <f t="shared" si="63"/>
        <v>110.40379622168504</v>
      </c>
      <c r="L251" s="24">
        <f t="shared" si="64"/>
        <v>111.8256858649314</v>
      </c>
      <c r="M251" s="22">
        <f t="shared" si="59"/>
        <v>71.22368667358711</v>
      </c>
      <c r="N251" s="35">
        <f t="shared" si="60"/>
        <v>74.392056545948549</v>
      </c>
      <c r="O251" s="36"/>
      <c r="P251" s="49"/>
      <c r="Q251" s="35">
        <f>(Q31+Q75+Q119+Q163+Q207)/5</f>
        <v>348.22058823529414</v>
      </c>
      <c r="R251" s="68"/>
      <c r="S251" s="68"/>
    </row>
    <row r="252" spans="1:19" ht="16.05" customHeight="1" x14ac:dyDescent="0.2">
      <c r="A252" s="41"/>
      <c r="B252" s="50" t="s">
        <v>79</v>
      </c>
      <c r="C252" s="51">
        <v>210.68</v>
      </c>
      <c r="D252" s="52">
        <v>36.44</v>
      </c>
      <c r="E252" s="53">
        <v>29232.799999999999</v>
      </c>
      <c r="F252" s="54">
        <v>233.34</v>
      </c>
      <c r="G252" s="52">
        <v>38.54</v>
      </c>
      <c r="H252" s="55">
        <v>33494.199999999997</v>
      </c>
      <c r="I252" s="25">
        <f t="shared" si="61"/>
        <v>22.659999999999997</v>
      </c>
      <c r="J252" s="27">
        <f t="shared" si="62"/>
        <v>4261.3999999999978</v>
      </c>
      <c r="K252" s="26">
        <f t="shared" si="63"/>
        <v>110.75564837668502</v>
      </c>
      <c r="L252" s="26">
        <f t="shared" si="64"/>
        <v>114.57746093429297</v>
      </c>
      <c r="M252" s="25">
        <f t="shared" si="59"/>
        <v>62.183687013937337</v>
      </c>
      <c r="N252" s="27">
        <f t="shared" si="60"/>
        <v>66.548183764398487</v>
      </c>
      <c r="O252" s="38"/>
      <c r="P252" s="56"/>
      <c r="Q252" s="27">
        <f>(Q32+Q76+Q120+Q164+Q208)/5</f>
        <v>348.22058823529414</v>
      </c>
      <c r="R252" s="68"/>
      <c r="S252" s="68"/>
    </row>
    <row r="253" spans="1:19" ht="16.05" customHeight="1" x14ac:dyDescent="0.2">
      <c r="A253" s="41"/>
      <c r="B253" s="45" t="s">
        <v>40</v>
      </c>
      <c r="C253" s="22">
        <v>209.3</v>
      </c>
      <c r="D253" s="23">
        <v>38.1</v>
      </c>
      <c r="E253" s="24">
        <v>30396.799999999999</v>
      </c>
      <c r="F253" s="22">
        <v>232.86</v>
      </c>
      <c r="G253" s="23">
        <v>40.04</v>
      </c>
      <c r="H253" s="24">
        <v>35074.800000000003</v>
      </c>
      <c r="I253" s="22">
        <f t="shared" si="61"/>
        <v>23.560000000000002</v>
      </c>
      <c r="J253" s="35">
        <f t="shared" si="62"/>
        <v>4678.0000000000036</v>
      </c>
      <c r="K253" s="24">
        <f t="shared" si="63"/>
        <v>111.25656951743908</v>
      </c>
      <c r="L253" s="24">
        <f t="shared" si="64"/>
        <v>115.38977787135489</v>
      </c>
      <c r="M253" s="22">
        <f t="shared" si="59"/>
        <v>64.659734867178315</v>
      </c>
      <c r="N253" s="35">
        <f t="shared" si="60"/>
        <v>69.688609845869578</v>
      </c>
      <c r="O253" s="36"/>
      <c r="P253" s="49"/>
      <c r="Q253" s="35">
        <f>(Q33+Q77+Q121+Q165+Q209)/5</f>
        <v>348.22058823529414</v>
      </c>
      <c r="R253" s="68"/>
      <c r="S253" s="68"/>
    </row>
    <row r="254" spans="1:19" ht="16.05" customHeight="1" x14ac:dyDescent="0.2">
      <c r="A254" s="43" t="s">
        <v>101</v>
      </c>
      <c r="B254" s="45" t="s">
        <v>80</v>
      </c>
      <c r="C254" s="22">
        <v>223</v>
      </c>
      <c r="D254" s="23">
        <v>36.5</v>
      </c>
      <c r="E254" s="24">
        <v>30736.400000000001</v>
      </c>
      <c r="F254" s="22">
        <v>232.67500000000001</v>
      </c>
      <c r="G254" s="23">
        <v>38.950000000000003</v>
      </c>
      <c r="H254" s="24">
        <v>33628.85</v>
      </c>
      <c r="I254" s="22">
        <v>9.6750000000000114</v>
      </c>
      <c r="J254" s="24">
        <v>2892.45</v>
      </c>
      <c r="K254" s="22">
        <v>104.33856502242153</v>
      </c>
      <c r="L254" s="24">
        <v>109.41050350724223</v>
      </c>
      <c r="M254" s="22">
        <f t="shared" si="59"/>
        <v>65.382128209928013</v>
      </c>
      <c r="N254" s="35">
        <f t="shared" si="60"/>
        <v>66.815714051549008</v>
      </c>
      <c r="O254" s="47"/>
      <c r="P254" s="48"/>
      <c r="Q254" s="35">
        <f>(Q34+Q78+Q122+Q166+Q210)/5</f>
        <v>348.22058823529414</v>
      </c>
      <c r="R254" s="68"/>
      <c r="S254" s="68"/>
    </row>
    <row r="255" spans="1:19" ht="16.05" customHeight="1" x14ac:dyDescent="0.2">
      <c r="A255" s="43"/>
      <c r="B255" s="45" t="s">
        <v>49</v>
      </c>
      <c r="C255" s="22">
        <v>230.95827380952383</v>
      </c>
      <c r="D255" s="23">
        <v>38.131570625021382</v>
      </c>
      <c r="E255" s="24">
        <v>33923.875</v>
      </c>
      <c r="F255" s="22">
        <v>237.80829268292683</v>
      </c>
      <c r="G255" s="23">
        <v>40.984513772423909</v>
      </c>
      <c r="H255" s="24">
        <v>36579.305696946554</v>
      </c>
      <c r="I255" s="22">
        <v>6.8500188734030019</v>
      </c>
      <c r="J255" s="24">
        <v>2655.4306969465542</v>
      </c>
      <c r="K255" s="22">
        <v>102.96591187681474</v>
      </c>
      <c r="L255" s="24">
        <v>107.82761608733247</v>
      </c>
      <c r="M255" s="22">
        <f t="shared" si="59"/>
        <v>72.162489576774504</v>
      </c>
      <c r="N255" s="35">
        <f t="shared" si="60"/>
        <v>72.677847433123006</v>
      </c>
      <c r="O255" s="47"/>
      <c r="P255" s="48"/>
      <c r="Q255" s="35">
        <f>(Q35+Q79+Q123+Q167+Q211)/5</f>
        <v>348.22058823529414</v>
      </c>
      <c r="R255" s="68"/>
      <c r="S255" s="68"/>
    </row>
    <row r="256" spans="1:19" ht="16.05" customHeight="1" x14ac:dyDescent="0.2">
      <c r="A256" s="41"/>
      <c r="B256" s="45" t="s">
        <v>51</v>
      </c>
      <c r="C256" s="22">
        <v>212.40988504221951</v>
      </c>
      <c r="D256" s="23">
        <v>38.497528045476336</v>
      </c>
      <c r="E256" s="24">
        <v>31680.461800829296</v>
      </c>
      <c r="F256" s="22">
        <v>229.92070755370756</v>
      </c>
      <c r="G256" s="23">
        <v>39.63348919694635</v>
      </c>
      <c r="H256" s="24">
        <v>35570.278485298484</v>
      </c>
      <c r="I256" s="22">
        <v>17.510822511488044</v>
      </c>
      <c r="J256" s="24">
        <v>3889.8166844691877</v>
      </c>
      <c r="K256" s="22">
        <v>108.24388305092651</v>
      </c>
      <c r="L256" s="24">
        <v>112.27828277543406</v>
      </c>
      <c r="M256" s="22">
        <f t="shared" si="59"/>
        <v>67.39032597218764</v>
      </c>
      <c r="N256" s="35">
        <f t="shared" si="60"/>
        <v>70.673054713666076</v>
      </c>
      <c r="O256" s="47"/>
      <c r="P256" s="48"/>
      <c r="Q256" s="35">
        <f>(Q36+Q80+Q124+Q168+Q212)/5</f>
        <v>365.72058823529414</v>
      </c>
      <c r="R256" s="68"/>
      <c r="S256" s="68"/>
    </row>
    <row r="257" spans="1:19" ht="16.05" customHeight="1" x14ac:dyDescent="0.2">
      <c r="A257" s="41"/>
      <c r="B257" s="45" t="s">
        <v>83</v>
      </c>
      <c r="C257" s="22">
        <v>209.70285714285714</v>
      </c>
      <c r="D257" s="23">
        <v>34.162037647097598</v>
      </c>
      <c r="E257" s="24">
        <v>29014.754285714287</v>
      </c>
      <c r="F257" s="22">
        <v>212.5057142857143</v>
      </c>
      <c r="G257" s="23">
        <v>35.745199514292565</v>
      </c>
      <c r="H257" s="24">
        <v>30740.3</v>
      </c>
      <c r="I257" s="22">
        <v>2.8028571428571638</v>
      </c>
      <c r="J257" s="24">
        <v>1725.5457142857122</v>
      </c>
      <c r="K257" s="22">
        <v>101.33658510000545</v>
      </c>
      <c r="L257" s="24">
        <v>105.94713192224172</v>
      </c>
      <c r="M257" s="22">
        <f t="shared" si="59"/>
        <v>61.719862595753895</v>
      </c>
      <c r="N257" s="35">
        <f t="shared" si="60"/>
        <v>61.076578433661332</v>
      </c>
      <c r="O257" s="47"/>
      <c r="P257" s="48"/>
      <c r="Q257" s="35">
        <f>(Q37+Q81+Q125+Q169+Q213)/5</f>
        <v>365.72058823529414</v>
      </c>
      <c r="R257" s="68"/>
      <c r="S257" s="68"/>
    </row>
    <row r="258" spans="1:19" ht="16.05" customHeight="1" x14ac:dyDescent="0.2">
      <c r="A258" s="41"/>
      <c r="B258" s="57" t="s">
        <v>58</v>
      </c>
      <c r="C258" s="30">
        <v>208.37785714285715</v>
      </c>
      <c r="D258" s="31">
        <v>32.808660714285715</v>
      </c>
      <c r="E258" s="32">
        <v>28196.955178571428</v>
      </c>
      <c r="F258" s="30">
        <v>217.2321284562212</v>
      </c>
      <c r="G258" s="31">
        <v>34.65954061059908</v>
      </c>
      <c r="H258" s="32">
        <v>30939.236785714282</v>
      </c>
      <c r="I258" s="30">
        <f>F258-C258</f>
        <v>8.8542713133640518</v>
      </c>
      <c r="J258" s="32">
        <f>H258-E258</f>
        <v>2742.2816071428533</v>
      </c>
      <c r="K258" s="30">
        <f>F258/C258*100</f>
        <v>104.24914212803995</v>
      </c>
      <c r="L258" s="32">
        <f>H258/E258*100</f>
        <v>109.72545294261728</v>
      </c>
      <c r="M258" s="30">
        <f t="shared" si="59"/>
        <v>59.980249431128918</v>
      </c>
      <c r="N258" s="33">
        <f t="shared" si="60"/>
        <v>61.471837367244241</v>
      </c>
      <c r="O258" s="34"/>
      <c r="P258" s="32"/>
      <c r="Q258" s="33">
        <f>(Q38+Q82+Q126+Q170+Q214)/5</f>
        <v>365.72058823529414</v>
      </c>
      <c r="R258" s="68"/>
      <c r="S258" s="68"/>
    </row>
    <row r="259" spans="1:19" ht="16.05" customHeight="1" x14ac:dyDescent="0.2">
      <c r="A259" s="41"/>
      <c r="B259" s="45" t="s">
        <v>88</v>
      </c>
      <c r="C259" s="22">
        <v>195.10921052631579</v>
      </c>
      <c r="D259" s="23">
        <v>35.956886281360291</v>
      </c>
      <c r="E259" s="24">
        <v>28965.338596491223</v>
      </c>
      <c r="F259" s="22">
        <v>211.49176175382991</v>
      </c>
      <c r="G259" s="23">
        <v>34.86362136624151</v>
      </c>
      <c r="H259" s="24">
        <v>31897.678582748475</v>
      </c>
      <c r="I259" s="22">
        <v>16.382551227514114</v>
      </c>
      <c r="J259" s="24">
        <v>2932.3399862572514</v>
      </c>
      <c r="K259" s="22">
        <v>108.39660576931323</v>
      </c>
      <c r="L259" s="24">
        <v>110.12361715188949</v>
      </c>
      <c r="M259" s="22">
        <f>E259/MAX(E$227:E$258)*100</f>
        <v>61.614746091271769</v>
      </c>
      <c r="N259" s="35">
        <f>H259/MAX(H$227:H$258)*100</f>
        <v>63.376124104545383</v>
      </c>
      <c r="O259" s="36"/>
      <c r="P259" s="24"/>
      <c r="Q259" s="35">
        <f>(Q39+Q83+Q127+Q171+Q215)/5</f>
        <v>365.72058823529414</v>
      </c>
      <c r="R259" s="68"/>
      <c r="S259" s="68"/>
    </row>
    <row r="260" spans="1:19" ht="16.05" customHeight="1" x14ac:dyDescent="0.2">
      <c r="A260" s="41"/>
      <c r="B260" s="45" t="s">
        <v>89</v>
      </c>
      <c r="C260" s="22">
        <v>207.88476190476189</v>
      </c>
      <c r="D260" s="23">
        <v>36.64044143867352</v>
      </c>
      <c r="E260" s="24">
        <v>30018.021212121217</v>
      </c>
      <c r="F260" s="22">
        <v>222.82080136880663</v>
      </c>
      <c r="G260" s="23">
        <v>37.276117780140702</v>
      </c>
      <c r="H260" s="24">
        <v>33027.438431656061</v>
      </c>
      <c r="I260" s="22">
        <v>14.93603946404474</v>
      </c>
      <c r="J260" s="24">
        <v>3009.4172195348438</v>
      </c>
      <c r="K260" s="22">
        <v>107.18476877631242</v>
      </c>
      <c r="L260" s="24">
        <v>110.02536842208521</v>
      </c>
      <c r="M260" s="22">
        <f>E260/MAX(E$227:E$258)*100</f>
        <v>63.85400084262465</v>
      </c>
      <c r="N260" s="35">
        <f>H260/MAX(H$227:H$258)*100</f>
        <v>65.620795302386838</v>
      </c>
      <c r="O260" s="36"/>
      <c r="P260" s="24"/>
      <c r="Q260" s="35">
        <v>366</v>
      </c>
      <c r="R260" s="68"/>
      <c r="S260" s="68"/>
    </row>
    <row r="261" spans="1:19" ht="16.05" customHeight="1" x14ac:dyDescent="0.2">
      <c r="A261" s="41"/>
      <c r="B261" s="58">
        <v>13</v>
      </c>
      <c r="C261" s="22">
        <v>217.1839682539682</v>
      </c>
      <c r="D261" s="23">
        <v>37.252493672314564</v>
      </c>
      <c r="E261" s="24">
        <v>32944.347604617607</v>
      </c>
      <c r="F261" s="22">
        <v>222.93238095238092</v>
      </c>
      <c r="G261" s="23">
        <v>36.694787081075091</v>
      </c>
      <c r="H261" s="24">
        <v>33876.875238095236</v>
      </c>
      <c r="I261" s="22">
        <f>F261-C261</f>
        <v>5.7484126984127215</v>
      </c>
      <c r="J261" s="24">
        <f>H261-E261</f>
        <v>932.52763347762811</v>
      </c>
      <c r="K261" s="22">
        <f>F261/C261*100</f>
        <v>102.64679421074521</v>
      </c>
      <c r="L261" s="24">
        <f>H261/E261*100</f>
        <v>102.83061496518123</v>
      </c>
      <c r="M261" s="22">
        <f>E261/MAX(E$227:E$258)*100</f>
        <v>70.078849796252769</v>
      </c>
      <c r="N261" s="35">
        <f>H261/MAX(H$227:H$258)*100</f>
        <v>67.308504717484311</v>
      </c>
      <c r="O261" s="36"/>
      <c r="P261" s="24"/>
      <c r="Q261" s="35">
        <f>(Q41+Q85+Q129+Q173+Q217)/5</f>
        <v>365.72058823529414</v>
      </c>
      <c r="R261" s="68"/>
      <c r="S261" s="68"/>
    </row>
    <row r="262" spans="1:19" s="5" customFormat="1" ht="16.05" customHeight="1" x14ac:dyDescent="0.2">
      <c r="A262" s="43" t="s">
        <v>102</v>
      </c>
      <c r="B262" s="59">
        <v>14</v>
      </c>
      <c r="C262" s="25">
        <v>202.97499999999999</v>
      </c>
      <c r="D262" s="40">
        <v>36</v>
      </c>
      <c r="E262" s="26">
        <v>29160.424999999999</v>
      </c>
      <c r="F262" s="25">
        <v>207.125</v>
      </c>
      <c r="G262" s="40">
        <v>36.924999999999997</v>
      </c>
      <c r="H262" s="26">
        <v>31320</v>
      </c>
      <c r="I262" s="25">
        <f>F262-C262</f>
        <v>4.1500000000000057</v>
      </c>
      <c r="J262" s="26">
        <f>H262-E262</f>
        <v>2159.5750000000007</v>
      </c>
      <c r="K262" s="25">
        <f>F262/C262*100</f>
        <v>102.04458677176993</v>
      </c>
      <c r="L262" s="26">
        <f>H262/E262*100</f>
        <v>107.40584199304367</v>
      </c>
      <c r="M262" s="25">
        <f>E262/MAX(E$227:E$258)*100</f>
        <v>62.029731718938784</v>
      </c>
      <c r="N262" s="27">
        <f>H262/MAX(H$227:H$258)*100</f>
        <v>62.228359402552115</v>
      </c>
      <c r="O262" s="38"/>
      <c r="P262" s="26"/>
      <c r="Q262" s="27">
        <f>(Q42+Q86+Q130+Q174+Q218)/5</f>
        <v>376.5735294117647</v>
      </c>
      <c r="R262" s="68" t="s">
        <v>95</v>
      </c>
      <c r="S262" s="68"/>
    </row>
    <row r="263" spans="1:19" s="7" customFormat="1" ht="16.05" customHeight="1" x14ac:dyDescent="0.2">
      <c r="A263" s="43"/>
      <c r="B263" s="58">
        <v>15</v>
      </c>
      <c r="C263" s="22">
        <v>210.3</v>
      </c>
      <c r="D263" s="23">
        <v>39.119999999999997</v>
      </c>
      <c r="E263" s="24">
        <v>34565.9</v>
      </c>
      <c r="F263" s="22">
        <v>226.2</v>
      </c>
      <c r="G263" s="23">
        <v>40.14</v>
      </c>
      <c r="H263" s="24">
        <v>37697.620000000003</v>
      </c>
      <c r="I263" s="22">
        <v>15.899999999999977</v>
      </c>
      <c r="J263" s="24">
        <v>3131.7200000000012</v>
      </c>
      <c r="K263" s="22">
        <v>107.56062767475034</v>
      </c>
      <c r="L263" s="24">
        <v>109.06014308899812</v>
      </c>
      <c r="M263" s="22">
        <v>73.528198015758221</v>
      </c>
      <c r="N263" s="35">
        <v>74.899777968736814</v>
      </c>
      <c r="O263" s="36"/>
      <c r="P263" s="24"/>
      <c r="Q263" s="35">
        <v>376.5735294117647</v>
      </c>
      <c r="R263" s="68"/>
      <c r="S263" s="68"/>
    </row>
    <row r="264" spans="1:19" s="8" customFormat="1" ht="16.05" customHeight="1" x14ac:dyDescent="0.2">
      <c r="A264" s="43" t="s">
        <v>103</v>
      </c>
      <c r="B264" s="58">
        <v>16</v>
      </c>
      <c r="C264" s="22">
        <v>214.43154898232714</v>
      </c>
      <c r="D264" s="23">
        <v>37.212656494716619</v>
      </c>
      <c r="E264" s="24">
        <v>30811.627670983504</v>
      </c>
      <c r="F264" s="22">
        <v>228.47216964083808</v>
      </c>
      <c r="G264" s="23">
        <v>38.619868992362349</v>
      </c>
      <c r="H264" s="24">
        <v>34075.522305651517</v>
      </c>
      <c r="I264" s="22">
        <v>14.040620658510932</v>
      </c>
      <c r="J264" s="24">
        <v>3263.8946346680132</v>
      </c>
      <c r="K264" s="22">
        <v>106.54783343456056</v>
      </c>
      <c r="L264" s="24">
        <v>110.59306139072214</v>
      </c>
      <c r="M264" s="22">
        <v>65.542151674913427</v>
      </c>
      <c r="N264" s="35">
        <v>67.703188022533965</v>
      </c>
      <c r="O264" s="36"/>
      <c r="P264" s="24"/>
      <c r="Q264" s="35">
        <v>376.5735294117647</v>
      </c>
      <c r="R264" s="68"/>
      <c r="S264" s="68"/>
    </row>
    <row r="265" spans="1:19" s="9" customFormat="1" ht="16.05" customHeight="1" x14ac:dyDescent="0.2">
      <c r="A265" s="43" t="s">
        <v>103</v>
      </c>
      <c r="B265" s="58">
        <v>17</v>
      </c>
      <c r="C265" s="22">
        <v>218.5269841269841</v>
      </c>
      <c r="D265" s="23">
        <v>41.266666666666666</v>
      </c>
      <c r="E265" s="24">
        <v>36994.507936507936</v>
      </c>
      <c r="F265" s="22">
        <v>224.56507936507936</v>
      </c>
      <c r="G265" s="23">
        <v>42.2</v>
      </c>
      <c r="H265" s="24">
        <v>38454.349206349209</v>
      </c>
      <c r="I265" s="22">
        <v>6.0380952380952522</v>
      </c>
      <c r="J265" s="24">
        <v>1459.8412698412722</v>
      </c>
      <c r="K265" s="22">
        <v>102.76308908129468</v>
      </c>
      <c r="L265" s="24">
        <v>103.94610268190819</v>
      </c>
      <c r="M265" s="22">
        <v>78.694305805753487</v>
      </c>
      <c r="N265" s="35">
        <v>76.403290645081199</v>
      </c>
      <c r="O265" s="36"/>
      <c r="P265" s="24"/>
      <c r="Q265" s="35">
        <v>374.57794676806083</v>
      </c>
      <c r="R265" s="68"/>
      <c r="S265" s="68"/>
    </row>
    <row r="266" spans="1:19" s="10" customFormat="1" ht="16.05" customHeight="1" x14ac:dyDescent="0.2">
      <c r="A266" s="43" t="s">
        <v>104</v>
      </c>
      <c r="B266" s="58">
        <v>18</v>
      </c>
      <c r="C266" s="22">
        <v>212.63333333333335</v>
      </c>
      <c r="D266" s="23">
        <v>40.466666666666669</v>
      </c>
      <c r="E266" s="24">
        <v>35785.333333333336</v>
      </c>
      <c r="F266" s="22">
        <v>224.79999999999998</v>
      </c>
      <c r="G266" s="23">
        <v>41.500000000000007</v>
      </c>
      <c r="H266" s="24">
        <v>38498.333333333336</v>
      </c>
      <c r="I266" s="22">
        <v>12.166666666666629</v>
      </c>
      <c r="J266" s="24">
        <v>2713</v>
      </c>
      <c r="K266" s="22">
        <v>105.72189998432356</v>
      </c>
      <c r="L266" s="24">
        <v>107.5813182309326</v>
      </c>
      <c r="M266" s="22">
        <v>76.12216303910057</v>
      </c>
      <c r="N266" s="35">
        <v>76.49068081308809</v>
      </c>
      <c r="O266" s="36"/>
      <c r="P266" s="24"/>
      <c r="Q266" s="35">
        <v>392.13350232361637</v>
      </c>
      <c r="R266" s="68"/>
      <c r="S266" s="68"/>
    </row>
    <row r="267" spans="1:19" s="12" customFormat="1" ht="16.05" customHeight="1" x14ac:dyDescent="0.2">
      <c r="A267" s="43" t="s">
        <v>110</v>
      </c>
      <c r="B267" s="59">
        <v>19</v>
      </c>
      <c r="C267" s="25">
        <v>216.63333333333333</v>
      </c>
      <c r="D267" s="40">
        <v>39.699999999999996</v>
      </c>
      <c r="E267" s="26">
        <v>37905.666666666664</v>
      </c>
      <c r="F267" s="25">
        <v>227.5</v>
      </c>
      <c r="G267" s="40">
        <v>42.166666666666664</v>
      </c>
      <c r="H267" s="26">
        <v>40848.666666666664</v>
      </c>
      <c r="I267" s="25">
        <v>10.866666666666674</v>
      </c>
      <c r="J267" s="26">
        <v>2943</v>
      </c>
      <c r="K267" s="25">
        <v>105.01615633174335</v>
      </c>
      <c r="L267" s="26">
        <v>107.76401065803707</v>
      </c>
      <c r="M267" s="25">
        <v>81</v>
      </c>
      <c r="N267" s="27">
        <v>81</v>
      </c>
      <c r="O267" s="38"/>
      <c r="P267" s="26"/>
      <c r="Q267" s="27">
        <v>400</v>
      </c>
      <c r="R267" s="68"/>
      <c r="S267" s="68"/>
    </row>
    <row r="268" spans="1:19" s="17" customFormat="1" ht="16.05" customHeight="1" x14ac:dyDescent="0.2">
      <c r="A268" s="43" t="s">
        <v>111</v>
      </c>
      <c r="B268" s="58">
        <v>20</v>
      </c>
      <c r="C268" s="22">
        <v>171.5</v>
      </c>
      <c r="D268" s="23">
        <v>32.5</v>
      </c>
      <c r="E268" s="24">
        <v>16400</v>
      </c>
      <c r="F268" s="22">
        <v>163.30000000000001</v>
      </c>
      <c r="G268" s="23">
        <v>33.9</v>
      </c>
      <c r="H268" s="24">
        <v>16897.5</v>
      </c>
      <c r="I268" s="22">
        <v>-8.1999999999999886</v>
      </c>
      <c r="J268" s="24">
        <v>497.5</v>
      </c>
      <c r="K268" s="22">
        <v>95.218658892128289</v>
      </c>
      <c r="L268" s="24">
        <v>103.03353658536585</v>
      </c>
      <c r="M268" s="22">
        <v>34.88589758861869</v>
      </c>
      <c r="N268" s="35">
        <v>33.572915166175747</v>
      </c>
      <c r="O268" s="36"/>
      <c r="P268" s="24"/>
      <c r="Q268" s="35">
        <v>423.19095901985634</v>
      </c>
      <c r="R268" s="68" t="s">
        <v>105</v>
      </c>
      <c r="S268" s="68" t="s">
        <v>106</v>
      </c>
    </row>
    <row r="269" spans="1:19" s="17" customFormat="1" ht="16.05" customHeight="1" x14ac:dyDescent="0.2">
      <c r="A269" s="43" t="s">
        <v>111</v>
      </c>
      <c r="B269" s="58">
        <v>21</v>
      </c>
      <c r="C269" s="22">
        <v>218.85714285714283</v>
      </c>
      <c r="D269" s="23">
        <v>39</v>
      </c>
      <c r="E269" s="24">
        <v>37317.857142857145</v>
      </c>
      <c r="F269" s="22">
        <v>222.4</v>
      </c>
      <c r="G269" s="23">
        <v>38.6</v>
      </c>
      <c r="H269" s="24">
        <v>38760.285714285717</v>
      </c>
      <c r="I269" s="22">
        <v>3.5428571428571729</v>
      </c>
      <c r="J269" s="24">
        <v>1442.4285714285725</v>
      </c>
      <c r="K269" s="22">
        <v>101.61879895561358</v>
      </c>
      <c r="L269" s="24">
        <v>103.86525026318307</v>
      </c>
      <c r="M269" s="22">
        <v>71.623240778567734</v>
      </c>
      <c r="N269" s="35">
        <v>65.889718346115174</v>
      </c>
      <c r="O269" s="36"/>
      <c r="P269" s="24"/>
      <c r="Q269" s="35">
        <v>389.73384030418248</v>
      </c>
      <c r="R269" s="68" t="s">
        <v>113</v>
      </c>
      <c r="S269" s="68"/>
    </row>
    <row r="270" spans="1:19" ht="16.05" customHeight="1" x14ac:dyDescent="0.2">
      <c r="A270" s="60" t="s">
        <v>111</v>
      </c>
      <c r="B270" s="61">
        <v>22</v>
      </c>
      <c r="C270" s="62">
        <v>240.2</v>
      </c>
      <c r="D270" s="63">
        <v>41.1</v>
      </c>
      <c r="E270" s="64">
        <v>45079</v>
      </c>
      <c r="F270" s="62">
        <v>235.6</v>
      </c>
      <c r="G270" s="63">
        <v>45.4</v>
      </c>
      <c r="H270" s="64">
        <v>47751</v>
      </c>
      <c r="I270" s="62">
        <v>-4.5999999999999943</v>
      </c>
      <c r="J270" s="64">
        <v>2672</v>
      </c>
      <c r="K270" s="62">
        <v>98.084929225645297</v>
      </c>
      <c r="L270" s="64">
        <v>105.92737194702633</v>
      </c>
      <c r="M270" s="62">
        <v>86.519010421664774</v>
      </c>
      <c r="N270" s="65">
        <v>81.173290721789684</v>
      </c>
      <c r="O270" s="66"/>
      <c r="P270" s="64"/>
      <c r="Q270" s="65">
        <v>399.23954372623575</v>
      </c>
      <c r="R270" s="68" t="s">
        <v>113</v>
      </c>
      <c r="S270" s="68"/>
    </row>
    <row r="271" spans="1:19" s="11" customFormat="1" ht="6" customHeight="1" x14ac:dyDescent="0.2">
      <c r="A271" s="13"/>
      <c r="B271" s="14"/>
      <c r="C271" s="15"/>
      <c r="D271" s="16"/>
      <c r="E271" s="15"/>
      <c r="F271" s="15"/>
      <c r="G271" s="16"/>
      <c r="H271" s="15"/>
      <c r="I271" s="15"/>
      <c r="J271" s="15"/>
      <c r="K271" s="1"/>
      <c r="L271" s="1"/>
      <c r="M271" s="1"/>
      <c r="N271" s="1"/>
      <c r="O271" s="2"/>
      <c r="P271" s="1"/>
      <c r="Q271" s="1"/>
    </row>
    <row r="272" spans="1:19" ht="16.05" customHeight="1" x14ac:dyDescent="0.2">
      <c r="A272" s="140" t="s">
        <v>114</v>
      </c>
      <c r="B272" s="18"/>
      <c r="C272" s="18"/>
      <c r="D272" s="18"/>
      <c r="E272" s="18"/>
      <c r="F272" s="18"/>
      <c r="G272" s="18"/>
      <c r="H272" s="18"/>
      <c r="I272" s="18"/>
      <c r="J272" s="18"/>
    </row>
    <row r="273" spans="1:10" ht="16.05" customHeight="1" x14ac:dyDescent="0.2">
      <c r="A273" s="141" t="s">
        <v>115</v>
      </c>
      <c r="B273" s="19"/>
      <c r="C273" s="19"/>
      <c r="D273" s="19"/>
      <c r="E273" s="19"/>
      <c r="F273" s="19"/>
      <c r="G273" s="19"/>
      <c r="H273" s="19"/>
      <c r="I273" s="19"/>
      <c r="J273" s="19"/>
    </row>
    <row r="274" spans="1:10" ht="13.2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</row>
    <row r="275" spans="1:10" ht="13.2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</row>
    <row r="276" spans="1:10" ht="13.2" customHeight="1" x14ac:dyDescent="0.2"/>
    <row r="277" spans="1:10" ht="13.2" customHeight="1" x14ac:dyDescent="0.2"/>
  </sheetData>
  <mergeCells count="20">
    <mergeCell ref="R241:R243"/>
    <mergeCell ref="A95:A98"/>
    <mergeCell ref="A51:A54"/>
    <mergeCell ref="A139:A142"/>
    <mergeCell ref="A183:A186"/>
    <mergeCell ref="A227:A230"/>
    <mergeCell ref="M4:M5"/>
    <mergeCell ref="O2:Q3"/>
    <mergeCell ref="O4:P5"/>
    <mergeCell ref="B2:B6"/>
    <mergeCell ref="F2:H2"/>
    <mergeCell ref="C2:E2"/>
    <mergeCell ref="M2:N3"/>
    <mergeCell ref="N4:N5"/>
    <mergeCell ref="A1:G1"/>
    <mergeCell ref="A2:A6"/>
    <mergeCell ref="K2:L2"/>
    <mergeCell ref="I2:J2"/>
    <mergeCell ref="A7:A10"/>
    <mergeCell ref="A248:A251"/>
  </mergeCells>
  <phoneticPr fontId="2"/>
  <pageMargins left="0.70866141732283472" right="0.70866141732283472" top="0.74803149606299213" bottom="0.74803149606299213" header="0.31496062992125984" footer="0.31496062992125984"/>
  <pageSetup paperSize="9" scale="64" fitToHeight="6" orientation="landscape" horizontalDpi="1200" verticalDpi="1200" r:id="rId1"/>
  <headerFooter alignWithMargins="0"/>
  <rowBreaks count="6" manualBreakCount="6">
    <brk id="50" max="18" man="1"/>
    <brk id="94" max="16383" man="1"/>
    <brk id="138" max="16383" man="1"/>
    <brk id="182" max="16383" man="1"/>
    <brk id="226" max="16383" man="1"/>
    <brk id="247" max="18" man="1"/>
  </rowBreaks>
  <colBreaks count="1" manualBreakCount="1">
    <brk id="19" max="274" man="1"/>
  </colBreaks>
  <ignoredErrors>
    <ignoredError sqref="B72:B82 B51:B64 B139:B172 B7:B41 B84:B85 B95:B129 B183:B217 B87 B131 B227:B260 B133:Q133 B219:B220 B221:N2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3.2" x14ac:dyDescent="0.2"/>
  <cols>
    <col min="1" max="1" width="55" customWidth="1"/>
  </cols>
  <sheetData>
    <row r="1" spans="1:1" ht="16.5" customHeight="1" x14ac:dyDescent="0.2">
      <c r="A1" s="4" t="s">
        <v>70</v>
      </c>
    </row>
    <row r="2" spans="1:1" ht="103.5" customHeight="1" x14ac:dyDescent="0.2">
      <c r="A2" s="3" t="s">
        <v>71</v>
      </c>
    </row>
  </sheetData>
  <phoneticPr fontId="2"/>
  <pageMargins left="0.98425196850393704" right="0.98425196850393704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安全運転実態調査</vt:lpstr>
      <vt:lpstr>調査の方法</vt:lpstr>
      <vt:lpstr>安全運転実態調査!Print_Area</vt:lpstr>
      <vt:lpstr>安全運転実態調査!Print_Titles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BARA2</cp:lastModifiedBy>
  <cp:lastPrinted>2022-08-10T06:31:08Z</cp:lastPrinted>
  <dcterms:created xsi:type="dcterms:W3CDTF">2002-05-28T02:48:16Z</dcterms:created>
  <dcterms:modified xsi:type="dcterms:W3CDTF">2022-08-10T06:31:35Z</dcterms:modified>
</cp:coreProperties>
</file>